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62f09983c8db620/UTS ONEDRIVE/_Website/Articles/_Statistics/_Social Networks/"/>
    </mc:Choice>
  </mc:AlternateContent>
  <xr:revisionPtr revIDLastSave="475" documentId="8_{5E566E82-8855-B24D-A626-5FAF1ABB308A}" xr6:coauthVersionLast="47" xr6:coauthVersionMax="47" xr10:uidLastSave="{D9A63B83-4A90-B749-967A-F390CA69F702}"/>
  <bookViews>
    <workbookView xWindow="360" yWindow="500" windowWidth="33240" windowHeight="18380" xr2:uid="{DAFC3BBA-9E79-514A-AA4C-EAE5319674ED}"/>
  </bookViews>
  <sheets>
    <sheet name="TEMPLATE" sheetId="1" r:id="rId1"/>
    <sheet name="TEAM 1" sheetId="2" r:id="rId2"/>
    <sheet name="TEAM 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B20" i="2" s="1"/>
  <c r="M7" i="1"/>
  <c r="AC34" i="1"/>
  <c r="U2" i="3" s="1"/>
  <c r="AC35" i="1"/>
  <c r="U3" i="3" s="1"/>
  <c r="AC36" i="1"/>
  <c r="U4" i="3" s="1"/>
  <c r="AC37" i="1"/>
  <c r="U5" i="3" s="1"/>
  <c r="AC38" i="1"/>
  <c r="U6" i="3" s="1"/>
  <c r="AC39" i="1"/>
  <c r="U7" i="3" s="1"/>
  <c r="AC40" i="1"/>
  <c r="U8" i="3" s="1"/>
  <c r="AC41" i="1"/>
  <c r="U9" i="3" s="1"/>
  <c r="AC42" i="1"/>
  <c r="U10" i="3" s="1"/>
  <c r="AC43" i="1"/>
  <c r="U11" i="3" s="1"/>
  <c r="AC44" i="1"/>
  <c r="U12" i="3" s="1"/>
  <c r="AC45" i="1"/>
  <c r="U13" i="3" s="1"/>
  <c r="AC46" i="1"/>
  <c r="U14" i="3" s="1"/>
  <c r="AC47" i="1"/>
  <c r="U15" i="3" s="1"/>
  <c r="AC48" i="1"/>
  <c r="U16" i="3" s="1"/>
  <c r="AC49" i="1"/>
  <c r="U17" i="3" s="1"/>
  <c r="AC50" i="1"/>
  <c r="U18" i="3" s="1"/>
  <c r="AC51" i="1"/>
  <c r="U19" i="3" s="1"/>
  <c r="AC52" i="1"/>
  <c r="U20" i="3" s="1"/>
  <c r="AC53" i="1"/>
  <c r="U21" i="3" s="1"/>
  <c r="AB34" i="1"/>
  <c r="T2" i="3" s="1"/>
  <c r="AB35" i="1"/>
  <c r="T3" i="3" s="1"/>
  <c r="AB36" i="1"/>
  <c r="T4" i="3" s="1"/>
  <c r="AB37" i="1"/>
  <c r="T5" i="3" s="1"/>
  <c r="AB38" i="1"/>
  <c r="T6" i="3" s="1"/>
  <c r="AB39" i="1"/>
  <c r="T7" i="3" s="1"/>
  <c r="AB40" i="1"/>
  <c r="T8" i="3" s="1"/>
  <c r="AB41" i="1"/>
  <c r="T9" i="3" s="1"/>
  <c r="AB42" i="1"/>
  <c r="T10" i="3" s="1"/>
  <c r="AB43" i="1"/>
  <c r="T11" i="3" s="1"/>
  <c r="AB44" i="1"/>
  <c r="T12" i="3" s="1"/>
  <c r="AB45" i="1"/>
  <c r="T13" i="3" s="1"/>
  <c r="AB46" i="1"/>
  <c r="T14" i="3" s="1"/>
  <c r="AB47" i="1"/>
  <c r="T15" i="3" s="1"/>
  <c r="AB48" i="1"/>
  <c r="T16" i="3" s="1"/>
  <c r="AB49" i="1"/>
  <c r="T17" i="3" s="1"/>
  <c r="AB50" i="1"/>
  <c r="T18" i="3" s="1"/>
  <c r="AB51" i="1"/>
  <c r="T19" i="3" s="1"/>
  <c r="AB52" i="1"/>
  <c r="T20" i="3" s="1"/>
  <c r="AB53" i="1"/>
  <c r="T21" i="3" s="1"/>
  <c r="AA34" i="1"/>
  <c r="S2" i="3" s="1"/>
  <c r="AA35" i="1"/>
  <c r="S3" i="3" s="1"/>
  <c r="AA36" i="1"/>
  <c r="S4" i="3" s="1"/>
  <c r="AA37" i="1"/>
  <c r="S5" i="3" s="1"/>
  <c r="AA38" i="1"/>
  <c r="S6" i="3" s="1"/>
  <c r="AA39" i="1"/>
  <c r="S7" i="3" s="1"/>
  <c r="AA40" i="1"/>
  <c r="S8" i="3" s="1"/>
  <c r="AA41" i="1"/>
  <c r="S9" i="3" s="1"/>
  <c r="AA42" i="1"/>
  <c r="S10" i="3" s="1"/>
  <c r="AA43" i="1"/>
  <c r="S11" i="3" s="1"/>
  <c r="AA44" i="1"/>
  <c r="S12" i="3" s="1"/>
  <c r="AA45" i="1"/>
  <c r="S13" i="3" s="1"/>
  <c r="AA46" i="1"/>
  <c r="S14" i="3" s="1"/>
  <c r="AA47" i="1"/>
  <c r="S15" i="3" s="1"/>
  <c r="AA48" i="1"/>
  <c r="S16" i="3" s="1"/>
  <c r="AA49" i="1"/>
  <c r="S17" i="3" s="1"/>
  <c r="AA50" i="1"/>
  <c r="S18" i="3" s="1"/>
  <c r="AA51" i="1"/>
  <c r="S19" i="3" s="1"/>
  <c r="AA52" i="1"/>
  <c r="S20" i="3" s="1"/>
  <c r="AA53" i="1"/>
  <c r="S21" i="3" s="1"/>
  <c r="Z34" i="1"/>
  <c r="R2" i="3" s="1"/>
  <c r="Z35" i="1"/>
  <c r="R3" i="3" s="1"/>
  <c r="Z36" i="1"/>
  <c r="R4" i="3" s="1"/>
  <c r="Z37" i="1"/>
  <c r="R5" i="3" s="1"/>
  <c r="Z38" i="1"/>
  <c r="R6" i="3" s="1"/>
  <c r="Z39" i="1"/>
  <c r="R7" i="3" s="1"/>
  <c r="Z40" i="1"/>
  <c r="R8" i="3" s="1"/>
  <c r="Z41" i="1"/>
  <c r="R9" i="3" s="1"/>
  <c r="Z42" i="1"/>
  <c r="R10" i="3" s="1"/>
  <c r="Z43" i="1"/>
  <c r="R11" i="3" s="1"/>
  <c r="Z44" i="1"/>
  <c r="R12" i="3" s="1"/>
  <c r="Z45" i="1"/>
  <c r="R13" i="3" s="1"/>
  <c r="Z46" i="1"/>
  <c r="R14" i="3" s="1"/>
  <c r="Z47" i="1"/>
  <c r="R15" i="3" s="1"/>
  <c r="Z48" i="1"/>
  <c r="R16" i="3" s="1"/>
  <c r="Z49" i="1"/>
  <c r="R17" i="3" s="1"/>
  <c r="Z50" i="1"/>
  <c r="R18" i="3" s="1"/>
  <c r="Z51" i="1"/>
  <c r="R19" i="3" s="1"/>
  <c r="Z52" i="1"/>
  <c r="R20" i="3" s="1"/>
  <c r="Z53" i="1"/>
  <c r="R21" i="3" s="1"/>
  <c r="Y34" i="1"/>
  <c r="Q2" i="3" s="1"/>
  <c r="Y35" i="1"/>
  <c r="Q3" i="3" s="1"/>
  <c r="Y36" i="1"/>
  <c r="Q4" i="3" s="1"/>
  <c r="Y37" i="1"/>
  <c r="Q5" i="3" s="1"/>
  <c r="Y38" i="1"/>
  <c r="Q6" i="3" s="1"/>
  <c r="Y39" i="1"/>
  <c r="Q7" i="3" s="1"/>
  <c r="Y40" i="1"/>
  <c r="Q8" i="3" s="1"/>
  <c r="Y41" i="1"/>
  <c r="Q9" i="3" s="1"/>
  <c r="Y42" i="1"/>
  <c r="Q10" i="3" s="1"/>
  <c r="Y43" i="1"/>
  <c r="Q11" i="3" s="1"/>
  <c r="Y44" i="1"/>
  <c r="Q12" i="3" s="1"/>
  <c r="Y45" i="1"/>
  <c r="Q13" i="3" s="1"/>
  <c r="Y46" i="1"/>
  <c r="Q14" i="3" s="1"/>
  <c r="Y47" i="1"/>
  <c r="Q15" i="3" s="1"/>
  <c r="Y48" i="1"/>
  <c r="Q16" i="3" s="1"/>
  <c r="Y49" i="1"/>
  <c r="Q17" i="3" s="1"/>
  <c r="Y50" i="1"/>
  <c r="Q18" i="3" s="1"/>
  <c r="Y51" i="1"/>
  <c r="Q19" i="3" s="1"/>
  <c r="Y52" i="1"/>
  <c r="Q20" i="3" s="1"/>
  <c r="Y53" i="1"/>
  <c r="Q21" i="3" s="1"/>
  <c r="X34" i="1"/>
  <c r="P2" i="3" s="1"/>
  <c r="X35" i="1"/>
  <c r="P3" i="3" s="1"/>
  <c r="X36" i="1"/>
  <c r="P4" i="3" s="1"/>
  <c r="X37" i="1"/>
  <c r="P5" i="3" s="1"/>
  <c r="X38" i="1"/>
  <c r="P6" i="3" s="1"/>
  <c r="X39" i="1"/>
  <c r="P7" i="3" s="1"/>
  <c r="X40" i="1"/>
  <c r="P8" i="3" s="1"/>
  <c r="X41" i="1"/>
  <c r="P9" i="3" s="1"/>
  <c r="X42" i="1"/>
  <c r="P10" i="3" s="1"/>
  <c r="X43" i="1"/>
  <c r="P11" i="3" s="1"/>
  <c r="X44" i="1"/>
  <c r="P12" i="3" s="1"/>
  <c r="X45" i="1"/>
  <c r="P13" i="3" s="1"/>
  <c r="X46" i="1"/>
  <c r="P14" i="3" s="1"/>
  <c r="X47" i="1"/>
  <c r="P15" i="3" s="1"/>
  <c r="X48" i="1"/>
  <c r="P16" i="3" s="1"/>
  <c r="X49" i="1"/>
  <c r="P17" i="3" s="1"/>
  <c r="X50" i="1"/>
  <c r="P18" i="3" s="1"/>
  <c r="X51" i="1"/>
  <c r="P19" i="3" s="1"/>
  <c r="X52" i="1"/>
  <c r="P20" i="3" s="1"/>
  <c r="X53" i="1"/>
  <c r="P21" i="3" s="1"/>
  <c r="W34" i="1"/>
  <c r="O2" i="3" s="1"/>
  <c r="W35" i="1"/>
  <c r="O3" i="3" s="1"/>
  <c r="W36" i="1"/>
  <c r="O4" i="3" s="1"/>
  <c r="W37" i="1"/>
  <c r="O5" i="3" s="1"/>
  <c r="W38" i="1"/>
  <c r="O6" i="3" s="1"/>
  <c r="W39" i="1"/>
  <c r="O7" i="3" s="1"/>
  <c r="W40" i="1"/>
  <c r="O8" i="3" s="1"/>
  <c r="W41" i="1"/>
  <c r="O9" i="3" s="1"/>
  <c r="W42" i="1"/>
  <c r="O10" i="3" s="1"/>
  <c r="W43" i="1"/>
  <c r="O11" i="3" s="1"/>
  <c r="W44" i="1"/>
  <c r="O12" i="3" s="1"/>
  <c r="W45" i="1"/>
  <c r="O13" i="3" s="1"/>
  <c r="W46" i="1"/>
  <c r="O14" i="3" s="1"/>
  <c r="W47" i="1"/>
  <c r="O15" i="3" s="1"/>
  <c r="W48" i="1"/>
  <c r="O16" i="3" s="1"/>
  <c r="W49" i="1"/>
  <c r="O17" i="3" s="1"/>
  <c r="W50" i="1"/>
  <c r="O18" i="3" s="1"/>
  <c r="W51" i="1"/>
  <c r="O19" i="3" s="1"/>
  <c r="W52" i="1"/>
  <c r="O20" i="3" s="1"/>
  <c r="W53" i="1"/>
  <c r="O21" i="3" s="1"/>
  <c r="V34" i="1"/>
  <c r="N2" i="3" s="1"/>
  <c r="V35" i="1"/>
  <c r="N3" i="3" s="1"/>
  <c r="V36" i="1"/>
  <c r="N4" i="3" s="1"/>
  <c r="V37" i="1"/>
  <c r="N5" i="3" s="1"/>
  <c r="V38" i="1"/>
  <c r="N6" i="3" s="1"/>
  <c r="V39" i="1"/>
  <c r="N7" i="3" s="1"/>
  <c r="V40" i="1"/>
  <c r="N8" i="3" s="1"/>
  <c r="V41" i="1"/>
  <c r="N9" i="3" s="1"/>
  <c r="V42" i="1"/>
  <c r="N10" i="3" s="1"/>
  <c r="V43" i="1"/>
  <c r="N11" i="3" s="1"/>
  <c r="V44" i="1"/>
  <c r="N12" i="3" s="1"/>
  <c r="V45" i="1"/>
  <c r="N13" i="3" s="1"/>
  <c r="V46" i="1"/>
  <c r="N14" i="3" s="1"/>
  <c r="V47" i="1"/>
  <c r="N15" i="3" s="1"/>
  <c r="V48" i="1"/>
  <c r="N16" i="3" s="1"/>
  <c r="V49" i="1"/>
  <c r="N17" i="3" s="1"/>
  <c r="V50" i="1"/>
  <c r="N18" i="3" s="1"/>
  <c r="V51" i="1"/>
  <c r="N19" i="3" s="1"/>
  <c r="V52" i="1"/>
  <c r="N20" i="3" s="1"/>
  <c r="V53" i="1"/>
  <c r="N21" i="3" s="1"/>
  <c r="U34" i="1"/>
  <c r="M2" i="3" s="1"/>
  <c r="U35" i="1"/>
  <c r="M3" i="3" s="1"/>
  <c r="U36" i="1"/>
  <c r="M4" i="3" s="1"/>
  <c r="U37" i="1"/>
  <c r="M5" i="3" s="1"/>
  <c r="U38" i="1"/>
  <c r="M6" i="3" s="1"/>
  <c r="U39" i="1"/>
  <c r="M7" i="3" s="1"/>
  <c r="U40" i="1"/>
  <c r="M8" i="3" s="1"/>
  <c r="U41" i="1"/>
  <c r="M9" i="3" s="1"/>
  <c r="U42" i="1"/>
  <c r="M10" i="3" s="1"/>
  <c r="U43" i="1"/>
  <c r="M11" i="3" s="1"/>
  <c r="U44" i="1"/>
  <c r="M12" i="3" s="1"/>
  <c r="U45" i="1"/>
  <c r="M13" i="3" s="1"/>
  <c r="U46" i="1"/>
  <c r="M14" i="3" s="1"/>
  <c r="U47" i="1"/>
  <c r="M15" i="3" s="1"/>
  <c r="U48" i="1"/>
  <c r="M16" i="3" s="1"/>
  <c r="U49" i="1"/>
  <c r="M17" i="3" s="1"/>
  <c r="U50" i="1"/>
  <c r="M18" i="3" s="1"/>
  <c r="U51" i="1"/>
  <c r="M19" i="3" s="1"/>
  <c r="U52" i="1"/>
  <c r="M20" i="3" s="1"/>
  <c r="U53" i="1"/>
  <c r="M21" i="3" s="1"/>
  <c r="T34" i="1"/>
  <c r="L2" i="3" s="1"/>
  <c r="T35" i="1"/>
  <c r="L3" i="3" s="1"/>
  <c r="T36" i="1"/>
  <c r="L4" i="3" s="1"/>
  <c r="T37" i="1"/>
  <c r="L5" i="3" s="1"/>
  <c r="T38" i="1"/>
  <c r="L6" i="3" s="1"/>
  <c r="T39" i="1"/>
  <c r="L7" i="3" s="1"/>
  <c r="T40" i="1"/>
  <c r="L8" i="3" s="1"/>
  <c r="T41" i="1"/>
  <c r="L9" i="3" s="1"/>
  <c r="T42" i="1"/>
  <c r="L10" i="3" s="1"/>
  <c r="T43" i="1"/>
  <c r="L11" i="3" s="1"/>
  <c r="T44" i="1"/>
  <c r="L12" i="3" s="1"/>
  <c r="T45" i="1"/>
  <c r="L13" i="3" s="1"/>
  <c r="T46" i="1"/>
  <c r="L14" i="3" s="1"/>
  <c r="T47" i="1"/>
  <c r="L15" i="3" s="1"/>
  <c r="T48" i="1"/>
  <c r="L16" i="3" s="1"/>
  <c r="T49" i="1"/>
  <c r="L17" i="3" s="1"/>
  <c r="T50" i="1"/>
  <c r="L18" i="3" s="1"/>
  <c r="T51" i="1"/>
  <c r="L19" i="3" s="1"/>
  <c r="T52" i="1"/>
  <c r="L20" i="3" s="1"/>
  <c r="T53" i="1"/>
  <c r="L21" i="3" s="1"/>
  <c r="S34" i="1"/>
  <c r="K2" i="3" s="1"/>
  <c r="S35" i="1"/>
  <c r="K3" i="3" s="1"/>
  <c r="S36" i="1"/>
  <c r="K4" i="3" s="1"/>
  <c r="S37" i="1"/>
  <c r="K5" i="3" s="1"/>
  <c r="S38" i="1"/>
  <c r="K6" i="3" s="1"/>
  <c r="S39" i="1"/>
  <c r="K7" i="3" s="1"/>
  <c r="S40" i="1"/>
  <c r="K8" i="3" s="1"/>
  <c r="S41" i="1"/>
  <c r="K9" i="3" s="1"/>
  <c r="S42" i="1"/>
  <c r="K10" i="3" s="1"/>
  <c r="S43" i="1"/>
  <c r="K11" i="3" s="1"/>
  <c r="S44" i="1"/>
  <c r="K12" i="3" s="1"/>
  <c r="S45" i="1"/>
  <c r="K13" i="3" s="1"/>
  <c r="S46" i="1"/>
  <c r="K14" i="3" s="1"/>
  <c r="S47" i="1"/>
  <c r="K15" i="3" s="1"/>
  <c r="S48" i="1"/>
  <c r="K16" i="3" s="1"/>
  <c r="S49" i="1"/>
  <c r="K17" i="3" s="1"/>
  <c r="S50" i="1"/>
  <c r="K18" i="3" s="1"/>
  <c r="S51" i="1"/>
  <c r="K19" i="3" s="1"/>
  <c r="S52" i="1"/>
  <c r="K20" i="3" s="1"/>
  <c r="S53" i="1"/>
  <c r="K21" i="3" s="1"/>
  <c r="R34" i="1"/>
  <c r="J2" i="3" s="1"/>
  <c r="R35" i="1"/>
  <c r="J3" i="3" s="1"/>
  <c r="R36" i="1"/>
  <c r="J4" i="3" s="1"/>
  <c r="R37" i="1"/>
  <c r="J5" i="3" s="1"/>
  <c r="R38" i="1"/>
  <c r="J6" i="3" s="1"/>
  <c r="R39" i="1"/>
  <c r="J7" i="3" s="1"/>
  <c r="R40" i="1"/>
  <c r="J8" i="3" s="1"/>
  <c r="R41" i="1"/>
  <c r="J9" i="3" s="1"/>
  <c r="R42" i="1"/>
  <c r="J10" i="3" s="1"/>
  <c r="R43" i="1"/>
  <c r="J11" i="3" s="1"/>
  <c r="R44" i="1"/>
  <c r="J12" i="3" s="1"/>
  <c r="R45" i="1"/>
  <c r="J13" i="3" s="1"/>
  <c r="R46" i="1"/>
  <c r="J14" i="3" s="1"/>
  <c r="R47" i="1"/>
  <c r="J15" i="3" s="1"/>
  <c r="R48" i="1"/>
  <c r="J16" i="3" s="1"/>
  <c r="R49" i="1"/>
  <c r="J17" i="3" s="1"/>
  <c r="R50" i="1"/>
  <c r="J18" i="3" s="1"/>
  <c r="R51" i="1"/>
  <c r="J19" i="3" s="1"/>
  <c r="R52" i="1"/>
  <c r="J20" i="3" s="1"/>
  <c r="R53" i="1"/>
  <c r="J21" i="3" s="1"/>
  <c r="Q34" i="1"/>
  <c r="I2" i="3" s="1"/>
  <c r="Q35" i="1"/>
  <c r="I3" i="3" s="1"/>
  <c r="Q36" i="1"/>
  <c r="I4" i="3" s="1"/>
  <c r="Q37" i="1"/>
  <c r="I5" i="3" s="1"/>
  <c r="Q38" i="1"/>
  <c r="I6" i="3" s="1"/>
  <c r="Q39" i="1"/>
  <c r="I7" i="3" s="1"/>
  <c r="Q40" i="1"/>
  <c r="I8" i="3" s="1"/>
  <c r="Q41" i="1"/>
  <c r="I9" i="3" s="1"/>
  <c r="Q42" i="1"/>
  <c r="I10" i="3" s="1"/>
  <c r="Q43" i="1"/>
  <c r="I11" i="3" s="1"/>
  <c r="Q44" i="1"/>
  <c r="I12" i="3" s="1"/>
  <c r="Q45" i="1"/>
  <c r="I13" i="3" s="1"/>
  <c r="Q46" i="1"/>
  <c r="I14" i="3" s="1"/>
  <c r="Q47" i="1"/>
  <c r="I15" i="3" s="1"/>
  <c r="Q48" i="1"/>
  <c r="I16" i="3" s="1"/>
  <c r="Q49" i="1"/>
  <c r="I17" i="3" s="1"/>
  <c r="Q50" i="1"/>
  <c r="I18" i="3" s="1"/>
  <c r="Q51" i="1"/>
  <c r="I19" i="3" s="1"/>
  <c r="Q52" i="1"/>
  <c r="I20" i="3" s="1"/>
  <c r="Q53" i="1"/>
  <c r="I21" i="3" s="1"/>
  <c r="P34" i="1"/>
  <c r="H2" i="3" s="1"/>
  <c r="P35" i="1"/>
  <c r="H3" i="3" s="1"/>
  <c r="P36" i="1"/>
  <c r="H4" i="3" s="1"/>
  <c r="P37" i="1"/>
  <c r="H5" i="3" s="1"/>
  <c r="P38" i="1"/>
  <c r="H6" i="3" s="1"/>
  <c r="P39" i="1"/>
  <c r="H7" i="3" s="1"/>
  <c r="P40" i="1"/>
  <c r="H8" i="3" s="1"/>
  <c r="P41" i="1"/>
  <c r="H9" i="3" s="1"/>
  <c r="P42" i="1"/>
  <c r="H10" i="3" s="1"/>
  <c r="P43" i="1"/>
  <c r="H11" i="3" s="1"/>
  <c r="P44" i="1"/>
  <c r="H12" i="3" s="1"/>
  <c r="P45" i="1"/>
  <c r="H13" i="3" s="1"/>
  <c r="P46" i="1"/>
  <c r="H14" i="3" s="1"/>
  <c r="P47" i="1"/>
  <c r="H15" i="3" s="1"/>
  <c r="P48" i="1"/>
  <c r="H16" i="3" s="1"/>
  <c r="P49" i="1"/>
  <c r="H17" i="3" s="1"/>
  <c r="P50" i="1"/>
  <c r="H18" i="3" s="1"/>
  <c r="P51" i="1"/>
  <c r="H19" i="3" s="1"/>
  <c r="P52" i="1"/>
  <c r="H20" i="3" s="1"/>
  <c r="P53" i="1"/>
  <c r="H21" i="3" s="1"/>
  <c r="O34" i="1"/>
  <c r="G2" i="3" s="1"/>
  <c r="O35" i="1"/>
  <c r="G3" i="3" s="1"/>
  <c r="O36" i="1"/>
  <c r="G4" i="3" s="1"/>
  <c r="O37" i="1"/>
  <c r="G5" i="3" s="1"/>
  <c r="O38" i="1"/>
  <c r="G6" i="3" s="1"/>
  <c r="O39" i="1"/>
  <c r="G7" i="3" s="1"/>
  <c r="O40" i="1"/>
  <c r="G8" i="3" s="1"/>
  <c r="O41" i="1"/>
  <c r="G9" i="3" s="1"/>
  <c r="O42" i="1"/>
  <c r="G10" i="3" s="1"/>
  <c r="O43" i="1"/>
  <c r="G11" i="3" s="1"/>
  <c r="O44" i="1"/>
  <c r="G12" i="3" s="1"/>
  <c r="O45" i="1"/>
  <c r="G13" i="3" s="1"/>
  <c r="O46" i="1"/>
  <c r="G14" i="3" s="1"/>
  <c r="O47" i="1"/>
  <c r="G15" i="3" s="1"/>
  <c r="O48" i="1"/>
  <c r="G16" i="3" s="1"/>
  <c r="O49" i="1"/>
  <c r="G17" i="3" s="1"/>
  <c r="O50" i="1"/>
  <c r="G18" i="3" s="1"/>
  <c r="O51" i="1"/>
  <c r="G19" i="3" s="1"/>
  <c r="O52" i="1"/>
  <c r="G20" i="3" s="1"/>
  <c r="O53" i="1"/>
  <c r="G21" i="3" s="1"/>
  <c r="N34" i="1"/>
  <c r="F2" i="3" s="1"/>
  <c r="N35" i="1"/>
  <c r="F3" i="3" s="1"/>
  <c r="N36" i="1"/>
  <c r="F4" i="3" s="1"/>
  <c r="N37" i="1"/>
  <c r="F5" i="3" s="1"/>
  <c r="N38" i="1"/>
  <c r="F6" i="3" s="1"/>
  <c r="N39" i="1"/>
  <c r="F7" i="3" s="1"/>
  <c r="N40" i="1"/>
  <c r="F8" i="3" s="1"/>
  <c r="N41" i="1"/>
  <c r="F9" i="3" s="1"/>
  <c r="N42" i="1"/>
  <c r="F10" i="3" s="1"/>
  <c r="N43" i="1"/>
  <c r="F11" i="3" s="1"/>
  <c r="N44" i="1"/>
  <c r="F12" i="3" s="1"/>
  <c r="N45" i="1"/>
  <c r="F13" i="3" s="1"/>
  <c r="N46" i="1"/>
  <c r="F14" i="3" s="1"/>
  <c r="N47" i="1"/>
  <c r="F15" i="3" s="1"/>
  <c r="N48" i="1"/>
  <c r="F16" i="3" s="1"/>
  <c r="N49" i="1"/>
  <c r="F17" i="3" s="1"/>
  <c r="N50" i="1"/>
  <c r="F18" i="3" s="1"/>
  <c r="N51" i="1"/>
  <c r="F19" i="3" s="1"/>
  <c r="N52" i="1"/>
  <c r="F20" i="3" s="1"/>
  <c r="N53" i="1"/>
  <c r="F21" i="3" s="1"/>
  <c r="M34" i="1"/>
  <c r="E2" i="3" s="1"/>
  <c r="M35" i="1"/>
  <c r="E3" i="3" s="1"/>
  <c r="M36" i="1"/>
  <c r="E4" i="3" s="1"/>
  <c r="M37" i="1"/>
  <c r="E5" i="3" s="1"/>
  <c r="M38" i="1"/>
  <c r="E6" i="3" s="1"/>
  <c r="M39" i="1"/>
  <c r="E7" i="3" s="1"/>
  <c r="M40" i="1"/>
  <c r="E8" i="3" s="1"/>
  <c r="M41" i="1"/>
  <c r="E9" i="3" s="1"/>
  <c r="M42" i="1"/>
  <c r="E10" i="3" s="1"/>
  <c r="M43" i="1"/>
  <c r="E11" i="3" s="1"/>
  <c r="M44" i="1"/>
  <c r="E12" i="3" s="1"/>
  <c r="M45" i="1"/>
  <c r="E13" i="3" s="1"/>
  <c r="M46" i="1"/>
  <c r="E14" i="3" s="1"/>
  <c r="M47" i="1"/>
  <c r="E15" i="3" s="1"/>
  <c r="M48" i="1"/>
  <c r="E16" i="3" s="1"/>
  <c r="M49" i="1"/>
  <c r="E17" i="3" s="1"/>
  <c r="M50" i="1"/>
  <c r="E18" i="3" s="1"/>
  <c r="M51" i="1"/>
  <c r="E19" i="3" s="1"/>
  <c r="M52" i="1"/>
  <c r="E20" i="3" s="1"/>
  <c r="M53" i="1"/>
  <c r="E21" i="3" s="1"/>
  <c r="L34" i="1"/>
  <c r="D2" i="3" s="1"/>
  <c r="L35" i="1"/>
  <c r="D3" i="3" s="1"/>
  <c r="L36" i="1"/>
  <c r="D4" i="3" s="1"/>
  <c r="L37" i="1"/>
  <c r="D5" i="3" s="1"/>
  <c r="L38" i="1"/>
  <c r="D6" i="3" s="1"/>
  <c r="L39" i="1"/>
  <c r="D7" i="3" s="1"/>
  <c r="L40" i="1"/>
  <c r="D8" i="3" s="1"/>
  <c r="L41" i="1"/>
  <c r="D9" i="3" s="1"/>
  <c r="L42" i="1"/>
  <c r="D10" i="3" s="1"/>
  <c r="L43" i="1"/>
  <c r="D11" i="3" s="1"/>
  <c r="L44" i="1"/>
  <c r="D12" i="3" s="1"/>
  <c r="L45" i="1"/>
  <c r="D13" i="3" s="1"/>
  <c r="L46" i="1"/>
  <c r="D14" i="3" s="1"/>
  <c r="L47" i="1"/>
  <c r="D15" i="3" s="1"/>
  <c r="L48" i="1"/>
  <c r="D16" i="3" s="1"/>
  <c r="L49" i="1"/>
  <c r="D17" i="3" s="1"/>
  <c r="L50" i="1"/>
  <c r="D18" i="3" s="1"/>
  <c r="L51" i="1"/>
  <c r="D19" i="3" s="1"/>
  <c r="L52" i="1"/>
  <c r="D20" i="3" s="1"/>
  <c r="L53" i="1"/>
  <c r="D21" i="3" s="1"/>
  <c r="K34" i="1"/>
  <c r="C2" i="3" s="1"/>
  <c r="K35" i="1"/>
  <c r="C3" i="3" s="1"/>
  <c r="K36" i="1"/>
  <c r="C4" i="3" s="1"/>
  <c r="K37" i="1"/>
  <c r="C5" i="3" s="1"/>
  <c r="K38" i="1"/>
  <c r="C6" i="3" s="1"/>
  <c r="K39" i="1"/>
  <c r="C7" i="3" s="1"/>
  <c r="K40" i="1"/>
  <c r="C8" i="3" s="1"/>
  <c r="K41" i="1"/>
  <c r="C9" i="3" s="1"/>
  <c r="K42" i="1"/>
  <c r="C10" i="3" s="1"/>
  <c r="K43" i="1"/>
  <c r="C11" i="3" s="1"/>
  <c r="K44" i="1"/>
  <c r="C12" i="3" s="1"/>
  <c r="K45" i="1"/>
  <c r="C13" i="3" s="1"/>
  <c r="K46" i="1"/>
  <c r="C14" i="3" s="1"/>
  <c r="K47" i="1"/>
  <c r="C15" i="3" s="1"/>
  <c r="K48" i="1"/>
  <c r="C16" i="3" s="1"/>
  <c r="K49" i="1"/>
  <c r="C17" i="3" s="1"/>
  <c r="K50" i="1"/>
  <c r="C18" i="3" s="1"/>
  <c r="K51" i="1"/>
  <c r="C19" i="3" s="1"/>
  <c r="K52" i="1"/>
  <c r="C20" i="3" s="1"/>
  <c r="K53" i="1"/>
  <c r="C21" i="3" s="1"/>
  <c r="J34" i="1"/>
  <c r="B2" i="3" s="1"/>
  <c r="J35" i="1"/>
  <c r="B3" i="3" s="1"/>
  <c r="J36" i="1"/>
  <c r="B4" i="3" s="1"/>
  <c r="J37" i="1"/>
  <c r="B5" i="3" s="1"/>
  <c r="J38" i="1"/>
  <c r="B6" i="3" s="1"/>
  <c r="J39" i="1"/>
  <c r="B7" i="3" s="1"/>
  <c r="J40" i="1"/>
  <c r="B8" i="3" s="1"/>
  <c r="J41" i="1"/>
  <c r="B9" i="3" s="1"/>
  <c r="J42" i="1"/>
  <c r="B10" i="3" s="1"/>
  <c r="J43" i="1"/>
  <c r="B11" i="3" s="1"/>
  <c r="J44" i="1"/>
  <c r="B12" i="3" s="1"/>
  <c r="J45" i="1"/>
  <c r="B13" i="3" s="1"/>
  <c r="J46" i="1"/>
  <c r="B14" i="3" s="1"/>
  <c r="J47" i="1"/>
  <c r="B15" i="3" s="1"/>
  <c r="J48" i="1"/>
  <c r="B16" i="3" s="1"/>
  <c r="J49" i="1"/>
  <c r="B17" i="3" s="1"/>
  <c r="J50" i="1"/>
  <c r="B18" i="3" s="1"/>
  <c r="J51" i="1"/>
  <c r="B19" i="3" s="1"/>
  <c r="J52" i="1"/>
  <c r="B20" i="3" s="1"/>
  <c r="J53" i="1"/>
  <c r="B21" i="3" s="1"/>
  <c r="J7" i="1"/>
  <c r="B2" i="2" s="1"/>
  <c r="AC7" i="1"/>
  <c r="U2" i="2" s="1"/>
  <c r="AC8" i="1"/>
  <c r="U3" i="2" s="1"/>
  <c r="AC9" i="1"/>
  <c r="U4" i="2" s="1"/>
  <c r="AC10" i="1"/>
  <c r="U5" i="2" s="1"/>
  <c r="AC11" i="1"/>
  <c r="U6" i="2" s="1"/>
  <c r="AC12" i="1"/>
  <c r="U7" i="2" s="1"/>
  <c r="AC13" i="1"/>
  <c r="U8" i="2" s="1"/>
  <c r="AC14" i="1"/>
  <c r="U9" i="2" s="1"/>
  <c r="AC15" i="1"/>
  <c r="U10" i="2" s="1"/>
  <c r="AC16" i="1"/>
  <c r="U11" i="2" s="1"/>
  <c r="AC17" i="1"/>
  <c r="U12" i="2" s="1"/>
  <c r="AC18" i="1"/>
  <c r="U13" i="2" s="1"/>
  <c r="AC19" i="1"/>
  <c r="U14" i="2" s="1"/>
  <c r="AC20" i="1"/>
  <c r="U15" i="2" s="1"/>
  <c r="AC21" i="1"/>
  <c r="U16" i="2" s="1"/>
  <c r="AC22" i="1"/>
  <c r="U17" i="2" s="1"/>
  <c r="AC23" i="1"/>
  <c r="U18" i="2" s="1"/>
  <c r="AC24" i="1"/>
  <c r="U19" i="2" s="1"/>
  <c r="AC25" i="1"/>
  <c r="U20" i="2" s="1"/>
  <c r="AC26" i="1"/>
  <c r="U21" i="2" s="1"/>
  <c r="AB7" i="1"/>
  <c r="T2" i="2" s="1"/>
  <c r="AB8" i="1"/>
  <c r="T3" i="2" s="1"/>
  <c r="AB9" i="1"/>
  <c r="T4" i="2" s="1"/>
  <c r="AB10" i="1"/>
  <c r="T5" i="2" s="1"/>
  <c r="AB11" i="1"/>
  <c r="T6" i="2" s="1"/>
  <c r="AB12" i="1"/>
  <c r="T7" i="2" s="1"/>
  <c r="AB13" i="1"/>
  <c r="T8" i="2" s="1"/>
  <c r="AB14" i="1"/>
  <c r="T9" i="2" s="1"/>
  <c r="AB15" i="1"/>
  <c r="T10" i="2" s="1"/>
  <c r="AB16" i="1"/>
  <c r="T11" i="2" s="1"/>
  <c r="AB17" i="1"/>
  <c r="T12" i="2" s="1"/>
  <c r="AB18" i="1"/>
  <c r="T13" i="2" s="1"/>
  <c r="AB19" i="1"/>
  <c r="T14" i="2" s="1"/>
  <c r="AB20" i="1"/>
  <c r="T15" i="2" s="1"/>
  <c r="AB21" i="1"/>
  <c r="T16" i="2" s="1"/>
  <c r="AB22" i="1"/>
  <c r="T17" i="2" s="1"/>
  <c r="AB23" i="1"/>
  <c r="T18" i="2" s="1"/>
  <c r="AB24" i="1"/>
  <c r="T19" i="2" s="1"/>
  <c r="AB25" i="1"/>
  <c r="T20" i="2" s="1"/>
  <c r="AB26" i="1"/>
  <c r="T21" i="2" s="1"/>
  <c r="AA7" i="1"/>
  <c r="S2" i="2" s="1"/>
  <c r="AA8" i="1"/>
  <c r="S3" i="2" s="1"/>
  <c r="AA9" i="1"/>
  <c r="S4" i="2" s="1"/>
  <c r="AA10" i="1"/>
  <c r="S5" i="2" s="1"/>
  <c r="AA11" i="1"/>
  <c r="S6" i="2" s="1"/>
  <c r="AA12" i="1"/>
  <c r="S7" i="2" s="1"/>
  <c r="AA13" i="1"/>
  <c r="S8" i="2" s="1"/>
  <c r="AA14" i="1"/>
  <c r="S9" i="2" s="1"/>
  <c r="AA15" i="1"/>
  <c r="S10" i="2" s="1"/>
  <c r="AA16" i="1"/>
  <c r="S11" i="2" s="1"/>
  <c r="AA17" i="1"/>
  <c r="S12" i="2" s="1"/>
  <c r="AA18" i="1"/>
  <c r="S13" i="2" s="1"/>
  <c r="AA19" i="1"/>
  <c r="S14" i="2" s="1"/>
  <c r="AA20" i="1"/>
  <c r="S15" i="2" s="1"/>
  <c r="AA21" i="1"/>
  <c r="S16" i="2" s="1"/>
  <c r="AA22" i="1"/>
  <c r="S17" i="2" s="1"/>
  <c r="AA23" i="1"/>
  <c r="S18" i="2" s="1"/>
  <c r="AA24" i="1"/>
  <c r="S19" i="2" s="1"/>
  <c r="AA25" i="1"/>
  <c r="S20" i="2" s="1"/>
  <c r="AA26" i="1"/>
  <c r="S21" i="2" s="1"/>
  <c r="Z7" i="1"/>
  <c r="R2" i="2" s="1"/>
  <c r="Z8" i="1"/>
  <c r="R3" i="2" s="1"/>
  <c r="Z9" i="1"/>
  <c r="R4" i="2" s="1"/>
  <c r="Z10" i="1"/>
  <c r="R5" i="2" s="1"/>
  <c r="Z11" i="1"/>
  <c r="R6" i="2" s="1"/>
  <c r="Z12" i="1"/>
  <c r="R7" i="2" s="1"/>
  <c r="Z13" i="1"/>
  <c r="R8" i="2" s="1"/>
  <c r="Z14" i="1"/>
  <c r="R9" i="2" s="1"/>
  <c r="Z15" i="1"/>
  <c r="R10" i="2" s="1"/>
  <c r="Z16" i="1"/>
  <c r="R11" i="2" s="1"/>
  <c r="Z17" i="1"/>
  <c r="R12" i="2" s="1"/>
  <c r="Z18" i="1"/>
  <c r="R13" i="2" s="1"/>
  <c r="Z19" i="1"/>
  <c r="R14" i="2" s="1"/>
  <c r="Z20" i="1"/>
  <c r="R15" i="2" s="1"/>
  <c r="Z21" i="1"/>
  <c r="R16" i="2" s="1"/>
  <c r="Z22" i="1"/>
  <c r="R17" i="2" s="1"/>
  <c r="Z23" i="1"/>
  <c r="R18" i="2" s="1"/>
  <c r="Z24" i="1"/>
  <c r="R19" i="2" s="1"/>
  <c r="Z25" i="1"/>
  <c r="R20" i="2" s="1"/>
  <c r="Z26" i="1"/>
  <c r="R21" i="2" s="1"/>
  <c r="Y7" i="1"/>
  <c r="Q2" i="2" s="1"/>
  <c r="Y8" i="1"/>
  <c r="Q3" i="2" s="1"/>
  <c r="Y9" i="1"/>
  <c r="Q4" i="2" s="1"/>
  <c r="Y10" i="1"/>
  <c r="Q5" i="2" s="1"/>
  <c r="Y11" i="1"/>
  <c r="Q6" i="2" s="1"/>
  <c r="Y12" i="1"/>
  <c r="Q7" i="2" s="1"/>
  <c r="Y13" i="1"/>
  <c r="Q8" i="2" s="1"/>
  <c r="Y14" i="1"/>
  <c r="Q9" i="2" s="1"/>
  <c r="Y15" i="1"/>
  <c r="Q10" i="2" s="1"/>
  <c r="Y16" i="1"/>
  <c r="Q11" i="2" s="1"/>
  <c r="Y17" i="1"/>
  <c r="Q12" i="2" s="1"/>
  <c r="Y18" i="1"/>
  <c r="Q13" i="2" s="1"/>
  <c r="Y19" i="1"/>
  <c r="Q14" i="2" s="1"/>
  <c r="Y20" i="1"/>
  <c r="Q15" i="2" s="1"/>
  <c r="Y21" i="1"/>
  <c r="Q16" i="2" s="1"/>
  <c r="Y22" i="1"/>
  <c r="Q17" i="2" s="1"/>
  <c r="Y23" i="1"/>
  <c r="Q18" i="2" s="1"/>
  <c r="Y24" i="1"/>
  <c r="Q19" i="2" s="1"/>
  <c r="Y25" i="1"/>
  <c r="Q20" i="2" s="1"/>
  <c r="Y26" i="1"/>
  <c r="Q21" i="2" s="1"/>
  <c r="X7" i="1"/>
  <c r="P2" i="2" s="1"/>
  <c r="X8" i="1"/>
  <c r="P3" i="2" s="1"/>
  <c r="X9" i="1"/>
  <c r="P4" i="2" s="1"/>
  <c r="X10" i="1"/>
  <c r="P5" i="2" s="1"/>
  <c r="X11" i="1"/>
  <c r="P6" i="2" s="1"/>
  <c r="X12" i="1"/>
  <c r="P7" i="2" s="1"/>
  <c r="X13" i="1"/>
  <c r="P8" i="2" s="1"/>
  <c r="X14" i="1"/>
  <c r="P9" i="2" s="1"/>
  <c r="X15" i="1"/>
  <c r="P10" i="2" s="1"/>
  <c r="X16" i="1"/>
  <c r="P11" i="2" s="1"/>
  <c r="X17" i="1"/>
  <c r="P12" i="2" s="1"/>
  <c r="X18" i="1"/>
  <c r="P13" i="2" s="1"/>
  <c r="X19" i="1"/>
  <c r="P14" i="2" s="1"/>
  <c r="X20" i="1"/>
  <c r="P15" i="2" s="1"/>
  <c r="X21" i="1"/>
  <c r="P16" i="2" s="1"/>
  <c r="X22" i="1"/>
  <c r="P17" i="2" s="1"/>
  <c r="X23" i="1"/>
  <c r="P18" i="2" s="1"/>
  <c r="X24" i="1"/>
  <c r="P19" i="2" s="1"/>
  <c r="X25" i="1"/>
  <c r="P20" i="2" s="1"/>
  <c r="X26" i="1"/>
  <c r="P21" i="2" s="1"/>
  <c r="W7" i="1"/>
  <c r="O2" i="2" s="1"/>
  <c r="W8" i="1"/>
  <c r="O3" i="2" s="1"/>
  <c r="W9" i="1"/>
  <c r="O4" i="2" s="1"/>
  <c r="W10" i="1"/>
  <c r="O5" i="2" s="1"/>
  <c r="W11" i="1"/>
  <c r="O6" i="2" s="1"/>
  <c r="W12" i="1"/>
  <c r="O7" i="2" s="1"/>
  <c r="W13" i="1"/>
  <c r="O8" i="2" s="1"/>
  <c r="W14" i="1"/>
  <c r="O9" i="2" s="1"/>
  <c r="W15" i="1"/>
  <c r="O10" i="2" s="1"/>
  <c r="W16" i="1"/>
  <c r="O11" i="2" s="1"/>
  <c r="W17" i="1"/>
  <c r="O12" i="2" s="1"/>
  <c r="W18" i="1"/>
  <c r="O13" i="2" s="1"/>
  <c r="W19" i="1"/>
  <c r="O14" i="2" s="1"/>
  <c r="W20" i="1"/>
  <c r="O15" i="2" s="1"/>
  <c r="W21" i="1"/>
  <c r="O16" i="2" s="1"/>
  <c r="W22" i="1"/>
  <c r="O17" i="2" s="1"/>
  <c r="W23" i="1"/>
  <c r="O18" i="2" s="1"/>
  <c r="W24" i="1"/>
  <c r="O19" i="2" s="1"/>
  <c r="W25" i="1"/>
  <c r="O20" i="2" s="1"/>
  <c r="W26" i="1"/>
  <c r="O21" i="2" s="1"/>
  <c r="V7" i="1"/>
  <c r="N2" i="2" s="1"/>
  <c r="V8" i="1"/>
  <c r="N3" i="2" s="1"/>
  <c r="V9" i="1"/>
  <c r="N4" i="2" s="1"/>
  <c r="V10" i="1"/>
  <c r="N5" i="2" s="1"/>
  <c r="V11" i="1"/>
  <c r="N6" i="2" s="1"/>
  <c r="V12" i="1"/>
  <c r="N7" i="2" s="1"/>
  <c r="V13" i="1"/>
  <c r="N8" i="2" s="1"/>
  <c r="V14" i="1"/>
  <c r="N9" i="2" s="1"/>
  <c r="V15" i="1"/>
  <c r="N10" i="2" s="1"/>
  <c r="V16" i="1"/>
  <c r="N11" i="2" s="1"/>
  <c r="V17" i="1"/>
  <c r="N12" i="2" s="1"/>
  <c r="V18" i="1"/>
  <c r="N13" i="2" s="1"/>
  <c r="V19" i="1"/>
  <c r="N14" i="2" s="1"/>
  <c r="V20" i="1"/>
  <c r="N15" i="2" s="1"/>
  <c r="V21" i="1"/>
  <c r="N16" i="2" s="1"/>
  <c r="V22" i="1"/>
  <c r="N17" i="2" s="1"/>
  <c r="V23" i="1"/>
  <c r="N18" i="2" s="1"/>
  <c r="V24" i="1"/>
  <c r="N19" i="2" s="1"/>
  <c r="V25" i="1"/>
  <c r="N20" i="2" s="1"/>
  <c r="V26" i="1"/>
  <c r="N21" i="2" s="1"/>
  <c r="U7" i="1"/>
  <c r="M2" i="2" s="1"/>
  <c r="U8" i="1"/>
  <c r="M3" i="2" s="1"/>
  <c r="U9" i="1"/>
  <c r="M4" i="2" s="1"/>
  <c r="U10" i="1"/>
  <c r="M5" i="2" s="1"/>
  <c r="U11" i="1"/>
  <c r="M6" i="2" s="1"/>
  <c r="U12" i="1"/>
  <c r="M7" i="2" s="1"/>
  <c r="U13" i="1"/>
  <c r="M8" i="2" s="1"/>
  <c r="U14" i="1"/>
  <c r="M9" i="2" s="1"/>
  <c r="U15" i="1"/>
  <c r="M10" i="2" s="1"/>
  <c r="U16" i="1"/>
  <c r="M11" i="2" s="1"/>
  <c r="U17" i="1"/>
  <c r="M12" i="2" s="1"/>
  <c r="U18" i="1"/>
  <c r="M13" i="2" s="1"/>
  <c r="U19" i="1"/>
  <c r="M14" i="2" s="1"/>
  <c r="U20" i="1"/>
  <c r="M15" i="2" s="1"/>
  <c r="U21" i="1"/>
  <c r="M16" i="2" s="1"/>
  <c r="U22" i="1"/>
  <c r="M17" i="2" s="1"/>
  <c r="U23" i="1"/>
  <c r="M18" i="2" s="1"/>
  <c r="U24" i="1"/>
  <c r="M19" i="2" s="1"/>
  <c r="U25" i="1"/>
  <c r="M20" i="2" s="1"/>
  <c r="U26" i="1"/>
  <c r="M21" i="2" s="1"/>
  <c r="T7" i="1"/>
  <c r="L2" i="2" s="1"/>
  <c r="T8" i="1"/>
  <c r="L3" i="2" s="1"/>
  <c r="T9" i="1"/>
  <c r="L4" i="2" s="1"/>
  <c r="T10" i="1"/>
  <c r="L5" i="2" s="1"/>
  <c r="T11" i="1"/>
  <c r="L6" i="2" s="1"/>
  <c r="T12" i="1"/>
  <c r="L7" i="2" s="1"/>
  <c r="T13" i="1"/>
  <c r="L8" i="2" s="1"/>
  <c r="T14" i="1"/>
  <c r="L9" i="2" s="1"/>
  <c r="T15" i="1"/>
  <c r="L10" i="2" s="1"/>
  <c r="T16" i="1"/>
  <c r="L11" i="2" s="1"/>
  <c r="T17" i="1"/>
  <c r="L12" i="2" s="1"/>
  <c r="T18" i="1"/>
  <c r="L13" i="2" s="1"/>
  <c r="T19" i="1"/>
  <c r="L14" i="2" s="1"/>
  <c r="T20" i="1"/>
  <c r="L15" i="2" s="1"/>
  <c r="T21" i="1"/>
  <c r="L16" i="2" s="1"/>
  <c r="T22" i="1"/>
  <c r="L17" i="2" s="1"/>
  <c r="T23" i="1"/>
  <c r="L18" i="2" s="1"/>
  <c r="T24" i="1"/>
  <c r="L19" i="2" s="1"/>
  <c r="T25" i="1"/>
  <c r="L20" i="2" s="1"/>
  <c r="T26" i="1"/>
  <c r="L21" i="2" s="1"/>
  <c r="S7" i="1"/>
  <c r="K2" i="2" s="1"/>
  <c r="S8" i="1"/>
  <c r="K3" i="2" s="1"/>
  <c r="S9" i="1"/>
  <c r="K4" i="2" s="1"/>
  <c r="S10" i="1"/>
  <c r="K5" i="2" s="1"/>
  <c r="S11" i="1"/>
  <c r="K6" i="2" s="1"/>
  <c r="S12" i="1"/>
  <c r="K7" i="2" s="1"/>
  <c r="S13" i="1"/>
  <c r="K8" i="2" s="1"/>
  <c r="S14" i="1"/>
  <c r="K9" i="2" s="1"/>
  <c r="S15" i="1"/>
  <c r="K10" i="2" s="1"/>
  <c r="S16" i="1"/>
  <c r="K11" i="2" s="1"/>
  <c r="S17" i="1"/>
  <c r="K12" i="2" s="1"/>
  <c r="S18" i="1"/>
  <c r="K13" i="2" s="1"/>
  <c r="S19" i="1"/>
  <c r="K14" i="2" s="1"/>
  <c r="S20" i="1"/>
  <c r="K15" i="2" s="1"/>
  <c r="S21" i="1"/>
  <c r="K16" i="2" s="1"/>
  <c r="S22" i="1"/>
  <c r="K17" i="2" s="1"/>
  <c r="S23" i="1"/>
  <c r="K18" i="2" s="1"/>
  <c r="S24" i="1"/>
  <c r="K19" i="2" s="1"/>
  <c r="S25" i="1"/>
  <c r="K20" i="2" s="1"/>
  <c r="S26" i="1"/>
  <c r="K21" i="2" s="1"/>
  <c r="R7" i="1"/>
  <c r="J2" i="2" s="1"/>
  <c r="R8" i="1"/>
  <c r="J3" i="2" s="1"/>
  <c r="R9" i="1"/>
  <c r="J4" i="2" s="1"/>
  <c r="R10" i="1"/>
  <c r="J5" i="2" s="1"/>
  <c r="R11" i="1"/>
  <c r="J6" i="2" s="1"/>
  <c r="R12" i="1"/>
  <c r="J7" i="2" s="1"/>
  <c r="R13" i="1"/>
  <c r="J8" i="2" s="1"/>
  <c r="R14" i="1"/>
  <c r="J9" i="2" s="1"/>
  <c r="R15" i="1"/>
  <c r="J10" i="2" s="1"/>
  <c r="R16" i="1"/>
  <c r="J11" i="2" s="1"/>
  <c r="R17" i="1"/>
  <c r="J12" i="2" s="1"/>
  <c r="R18" i="1"/>
  <c r="J13" i="2" s="1"/>
  <c r="R19" i="1"/>
  <c r="J14" i="2" s="1"/>
  <c r="R20" i="1"/>
  <c r="J15" i="2" s="1"/>
  <c r="R21" i="1"/>
  <c r="J16" i="2" s="1"/>
  <c r="R22" i="1"/>
  <c r="J17" i="2" s="1"/>
  <c r="R23" i="1"/>
  <c r="J18" i="2" s="1"/>
  <c r="R24" i="1"/>
  <c r="J19" i="2" s="1"/>
  <c r="R25" i="1"/>
  <c r="J20" i="2" s="1"/>
  <c r="R26" i="1"/>
  <c r="J21" i="2" s="1"/>
  <c r="Q7" i="1"/>
  <c r="I2" i="2" s="1"/>
  <c r="Q8" i="1"/>
  <c r="I3" i="2" s="1"/>
  <c r="Q9" i="1"/>
  <c r="I4" i="2" s="1"/>
  <c r="Q10" i="1"/>
  <c r="I5" i="2" s="1"/>
  <c r="Q11" i="1"/>
  <c r="I6" i="2" s="1"/>
  <c r="Q12" i="1"/>
  <c r="I7" i="2" s="1"/>
  <c r="Q13" i="1"/>
  <c r="I8" i="2" s="1"/>
  <c r="Q14" i="1"/>
  <c r="I9" i="2" s="1"/>
  <c r="Q15" i="1"/>
  <c r="I10" i="2" s="1"/>
  <c r="Q16" i="1"/>
  <c r="I11" i="2" s="1"/>
  <c r="Q17" i="1"/>
  <c r="I12" i="2" s="1"/>
  <c r="Q18" i="1"/>
  <c r="I13" i="2" s="1"/>
  <c r="Q19" i="1"/>
  <c r="I14" i="2" s="1"/>
  <c r="Q20" i="1"/>
  <c r="I15" i="2" s="1"/>
  <c r="Q21" i="1"/>
  <c r="I16" i="2" s="1"/>
  <c r="Q22" i="1"/>
  <c r="I17" i="2" s="1"/>
  <c r="Q23" i="1"/>
  <c r="I18" i="2" s="1"/>
  <c r="Q24" i="1"/>
  <c r="I19" i="2" s="1"/>
  <c r="Q25" i="1"/>
  <c r="I20" i="2" s="1"/>
  <c r="Q26" i="1"/>
  <c r="I21" i="2" s="1"/>
  <c r="K8" i="1"/>
  <c r="C3" i="2" s="1"/>
  <c r="P19" i="1"/>
  <c r="H14" i="2" s="1"/>
  <c r="P7" i="1"/>
  <c r="H2" i="2" s="1"/>
  <c r="P8" i="1"/>
  <c r="H3" i="2" s="1"/>
  <c r="P9" i="1"/>
  <c r="H4" i="2" s="1"/>
  <c r="P10" i="1"/>
  <c r="H5" i="2" s="1"/>
  <c r="P11" i="1"/>
  <c r="H6" i="2" s="1"/>
  <c r="P12" i="1"/>
  <c r="H7" i="2" s="1"/>
  <c r="P13" i="1"/>
  <c r="H8" i="2" s="1"/>
  <c r="P14" i="1"/>
  <c r="H9" i="2" s="1"/>
  <c r="P15" i="1"/>
  <c r="H10" i="2" s="1"/>
  <c r="P16" i="1"/>
  <c r="H11" i="2" s="1"/>
  <c r="P17" i="1"/>
  <c r="H12" i="2" s="1"/>
  <c r="P18" i="1"/>
  <c r="H13" i="2" s="1"/>
  <c r="P20" i="1"/>
  <c r="H15" i="2" s="1"/>
  <c r="P21" i="1"/>
  <c r="H16" i="2" s="1"/>
  <c r="P22" i="1"/>
  <c r="H17" i="2" s="1"/>
  <c r="P23" i="1"/>
  <c r="H18" i="2" s="1"/>
  <c r="P24" i="1"/>
  <c r="H19" i="2" s="1"/>
  <c r="P25" i="1"/>
  <c r="H20" i="2" s="1"/>
  <c r="P26" i="1"/>
  <c r="H21" i="2" s="1"/>
  <c r="O7" i="1"/>
  <c r="G2" i="2" s="1"/>
  <c r="O8" i="1"/>
  <c r="G3" i="2" s="1"/>
  <c r="O9" i="1"/>
  <c r="G4" i="2" s="1"/>
  <c r="O10" i="1"/>
  <c r="G5" i="2" s="1"/>
  <c r="O11" i="1"/>
  <c r="G6" i="2" s="1"/>
  <c r="O12" i="1"/>
  <c r="G7" i="2" s="1"/>
  <c r="O13" i="1"/>
  <c r="G8" i="2" s="1"/>
  <c r="O14" i="1"/>
  <c r="G9" i="2" s="1"/>
  <c r="O15" i="1"/>
  <c r="G10" i="2" s="1"/>
  <c r="O16" i="1"/>
  <c r="G11" i="2" s="1"/>
  <c r="O17" i="1"/>
  <c r="G12" i="2" s="1"/>
  <c r="O18" i="1"/>
  <c r="G13" i="2" s="1"/>
  <c r="O19" i="1"/>
  <c r="G14" i="2" s="1"/>
  <c r="O20" i="1"/>
  <c r="G15" i="2" s="1"/>
  <c r="O21" i="1"/>
  <c r="G16" i="2" s="1"/>
  <c r="O22" i="1"/>
  <c r="G17" i="2" s="1"/>
  <c r="O23" i="1"/>
  <c r="G18" i="2" s="1"/>
  <c r="O24" i="1"/>
  <c r="G19" i="2" s="1"/>
  <c r="O25" i="1"/>
  <c r="G20" i="2" s="1"/>
  <c r="O26" i="1"/>
  <c r="G21" i="2" s="1"/>
  <c r="N8" i="1"/>
  <c r="F3" i="2" s="1"/>
  <c r="N9" i="1"/>
  <c r="F4" i="2" s="1"/>
  <c r="N10" i="1"/>
  <c r="F5" i="2" s="1"/>
  <c r="N11" i="1"/>
  <c r="F6" i="2" s="1"/>
  <c r="N12" i="1"/>
  <c r="F7" i="2" s="1"/>
  <c r="N13" i="1"/>
  <c r="F8" i="2" s="1"/>
  <c r="N14" i="1"/>
  <c r="F9" i="2" s="1"/>
  <c r="N15" i="1"/>
  <c r="F10" i="2" s="1"/>
  <c r="N16" i="1"/>
  <c r="F11" i="2" s="1"/>
  <c r="N17" i="1"/>
  <c r="F12" i="2" s="1"/>
  <c r="N18" i="1"/>
  <c r="F13" i="2" s="1"/>
  <c r="N19" i="1"/>
  <c r="F14" i="2" s="1"/>
  <c r="N20" i="1"/>
  <c r="F15" i="2" s="1"/>
  <c r="N21" i="1"/>
  <c r="F16" i="2" s="1"/>
  <c r="N22" i="1"/>
  <c r="F17" i="2" s="1"/>
  <c r="N23" i="1"/>
  <c r="F18" i="2" s="1"/>
  <c r="N24" i="1"/>
  <c r="F19" i="2" s="1"/>
  <c r="N25" i="1"/>
  <c r="F20" i="2" s="1"/>
  <c r="N26" i="1"/>
  <c r="F21" i="2" s="1"/>
  <c r="N7" i="1"/>
  <c r="F2" i="2" s="1"/>
  <c r="M8" i="1"/>
  <c r="E3" i="2" s="1"/>
  <c r="M9" i="1"/>
  <c r="E4" i="2" s="1"/>
  <c r="M10" i="1"/>
  <c r="E5" i="2" s="1"/>
  <c r="M11" i="1"/>
  <c r="E6" i="2" s="1"/>
  <c r="M12" i="1"/>
  <c r="E7" i="2" s="1"/>
  <c r="M13" i="1"/>
  <c r="E8" i="2" s="1"/>
  <c r="M14" i="1"/>
  <c r="E9" i="2" s="1"/>
  <c r="M15" i="1"/>
  <c r="E10" i="2" s="1"/>
  <c r="M16" i="1"/>
  <c r="E11" i="2" s="1"/>
  <c r="M17" i="1"/>
  <c r="E12" i="2" s="1"/>
  <c r="M18" i="1"/>
  <c r="E13" i="2" s="1"/>
  <c r="M19" i="1"/>
  <c r="E14" i="2" s="1"/>
  <c r="M20" i="1"/>
  <c r="E15" i="2" s="1"/>
  <c r="M21" i="1"/>
  <c r="E16" i="2" s="1"/>
  <c r="M22" i="1"/>
  <c r="E17" i="2" s="1"/>
  <c r="M23" i="1"/>
  <c r="E18" i="2" s="1"/>
  <c r="M24" i="1"/>
  <c r="E19" i="2" s="1"/>
  <c r="M25" i="1"/>
  <c r="E20" i="2" s="1"/>
  <c r="M26" i="1"/>
  <c r="E21" i="2" s="1"/>
  <c r="E2" i="2"/>
  <c r="J9" i="1"/>
  <c r="B4" i="2" s="1"/>
  <c r="J10" i="1"/>
  <c r="B5" i="2" s="1"/>
  <c r="J11" i="1"/>
  <c r="B6" i="2" s="1"/>
  <c r="J12" i="1"/>
  <c r="B7" i="2" s="1"/>
  <c r="J13" i="1"/>
  <c r="B8" i="2" s="1"/>
  <c r="J14" i="1"/>
  <c r="B9" i="2" s="1"/>
  <c r="J15" i="1"/>
  <c r="B10" i="2" s="1"/>
  <c r="J16" i="1"/>
  <c r="B11" i="2" s="1"/>
  <c r="J17" i="1"/>
  <c r="B12" i="2" s="1"/>
  <c r="J18" i="1"/>
  <c r="B13" i="2" s="1"/>
  <c r="J19" i="1"/>
  <c r="B14" i="2" s="1"/>
  <c r="J20" i="1"/>
  <c r="B15" i="2" s="1"/>
  <c r="J21" i="1"/>
  <c r="B16" i="2" s="1"/>
  <c r="J22" i="1"/>
  <c r="B17" i="2" s="1"/>
  <c r="J23" i="1"/>
  <c r="B18" i="2" s="1"/>
  <c r="J24" i="1"/>
  <c r="B19" i="2" s="1"/>
  <c r="J26" i="1"/>
  <c r="B21" i="2" s="1"/>
  <c r="J8" i="1"/>
  <c r="B3" i="2" s="1"/>
  <c r="L7" i="1"/>
  <c r="D2" i="2" s="1"/>
  <c r="L8" i="1"/>
  <c r="D3" i="2" s="1"/>
  <c r="L9" i="1"/>
  <c r="D4" i="2" s="1"/>
  <c r="L10" i="1"/>
  <c r="D5" i="2" s="1"/>
  <c r="L11" i="1"/>
  <c r="D6" i="2" s="1"/>
  <c r="L12" i="1"/>
  <c r="D7" i="2" s="1"/>
  <c r="L13" i="1"/>
  <c r="D8" i="2" s="1"/>
  <c r="L14" i="1"/>
  <c r="D9" i="2" s="1"/>
  <c r="L15" i="1"/>
  <c r="D10" i="2" s="1"/>
  <c r="L16" i="1"/>
  <c r="D11" i="2" s="1"/>
  <c r="L17" i="1"/>
  <c r="D12" i="2" s="1"/>
  <c r="L18" i="1"/>
  <c r="D13" i="2" s="1"/>
  <c r="L19" i="1"/>
  <c r="D14" i="2" s="1"/>
  <c r="L20" i="1"/>
  <c r="D15" i="2" s="1"/>
  <c r="L21" i="1"/>
  <c r="D16" i="2" s="1"/>
  <c r="L22" i="1"/>
  <c r="D17" i="2" s="1"/>
  <c r="L23" i="1"/>
  <c r="D18" i="2" s="1"/>
  <c r="L24" i="1"/>
  <c r="D19" i="2" s="1"/>
  <c r="L25" i="1"/>
  <c r="D20" i="2" s="1"/>
  <c r="L26" i="1"/>
  <c r="D21" i="2" s="1"/>
  <c r="K7" i="1"/>
  <c r="C2" i="2" s="1"/>
  <c r="K9" i="1"/>
  <c r="C4" i="2" s="1"/>
  <c r="K10" i="1"/>
  <c r="C5" i="2" s="1"/>
  <c r="K11" i="1"/>
  <c r="C6" i="2" s="1"/>
  <c r="K12" i="1"/>
  <c r="C7" i="2" s="1"/>
  <c r="K13" i="1"/>
  <c r="C8" i="2" s="1"/>
  <c r="K14" i="1"/>
  <c r="C9" i="2" s="1"/>
  <c r="K15" i="1"/>
  <c r="C10" i="2" s="1"/>
  <c r="K16" i="1"/>
  <c r="C11" i="2" s="1"/>
  <c r="K17" i="1"/>
  <c r="C12" i="2" s="1"/>
  <c r="K18" i="1"/>
  <c r="C13" i="2" s="1"/>
  <c r="K19" i="1"/>
  <c r="C14" i="2" s="1"/>
  <c r="K20" i="1"/>
  <c r="C15" i="2" s="1"/>
  <c r="K21" i="1"/>
  <c r="C16" i="2" s="1"/>
  <c r="K22" i="1"/>
  <c r="C17" i="2" s="1"/>
  <c r="K23" i="1"/>
  <c r="C18" i="2" s="1"/>
  <c r="K24" i="1"/>
  <c r="C19" i="2" s="1"/>
  <c r="K25" i="1"/>
  <c r="C20" i="2" s="1"/>
  <c r="K26" i="1"/>
  <c r="C21" i="2" s="1"/>
  <c r="AE7" i="1" l="1"/>
  <c r="J28" i="1"/>
  <c r="AE47" i="1"/>
  <c r="AE35" i="1"/>
  <c r="AE46" i="1"/>
  <c r="AE34" i="1"/>
  <c r="AE42" i="1"/>
  <c r="AE48" i="1"/>
  <c r="AE36" i="1"/>
  <c r="AE45" i="1"/>
  <c r="AE53" i="1"/>
  <c r="AE41" i="1"/>
  <c r="AE44" i="1"/>
  <c r="AE43" i="1"/>
  <c r="AE52" i="1"/>
  <c r="AE40" i="1"/>
  <c r="AE51" i="1"/>
  <c r="AE39" i="1"/>
  <c r="AE50" i="1"/>
  <c r="AE38" i="1"/>
  <c r="AE49" i="1"/>
  <c r="AE37" i="1"/>
  <c r="Q55" i="1"/>
  <c r="AC55" i="1"/>
  <c r="R55" i="1"/>
  <c r="K55" i="1"/>
  <c r="W55" i="1"/>
  <c r="T55" i="1"/>
  <c r="X55" i="1"/>
  <c r="J55" i="1"/>
  <c r="S55" i="1"/>
  <c r="M55" i="1"/>
  <c r="Y55" i="1"/>
  <c r="V55" i="1"/>
  <c r="N55" i="1"/>
  <c r="Z55" i="1"/>
  <c r="U55" i="1"/>
  <c r="O55" i="1"/>
  <c r="AA55" i="1"/>
  <c r="P55" i="1"/>
  <c r="AB55" i="1"/>
  <c r="L55" i="1"/>
  <c r="AE21" i="1"/>
  <c r="U28" i="1"/>
  <c r="M28" i="1"/>
  <c r="L28" i="1"/>
  <c r="AC28" i="1"/>
  <c r="W28" i="1"/>
  <c r="AB28" i="1"/>
  <c r="O28" i="1"/>
  <c r="Y28" i="1"/>
  <c r="K28" i="1"/>
  <c r="Q28" i="1"/>
  <c r="Z28" i="1"/>
  <c r="AA28" i="1"/>
  <c r="R28" i="1"/>
  <c r="V28" i="1"/>
  <c r="AE20" i="1"/>
  <c r="X28" i="1"/>
  <c r="AE11" i="1"/>
  <c r="T28" i="1"/>
  <c r="AE12" i="1"/>
  <c r="S28" i="1"/>
  <c r="AE13" i="1"/>
  <c r="AE25" i="1"/>
  <c r="AE23" i="1"/>
  <c r="AE9" i="1"/>
  <c r="AE8" i="1"/>
  <c r="AE22" i="1"/>
  <c r="AE10" i="1"/>
  <c r="P28" i="1"/>
  <c r="AE24" i="1"/>
  <c r="AE16" i="1"/>
  <c r="AE19" i="1"/>
  <c r="AE18" i="1"/>
  <c r="AE17" i="1"/>
  <c r="AE15" i="1"/>
  <c r="AE14" i="1"/>
  <c r="AE26" i="1"/>
  <c r="N28" i="1"/>
</calcChain>
</file>

<file path=xl/sharedStrings.xml><?xml version="1.0" encoding="utf-8"?>
<sst xmlns="http://schemas.openxmlformats.org/spreadsheetml/2006/main" count="61" uniqueCount="37">
  <si>
    <t>Team</t>
  </si>
  <si>
    <t>Receiver</t>
  </si>
  <si>
    <t>Player 1</t>
  </si>
  <si>
    <t>Player 2</t>
  </si>
  <si>
    <t>Player 3</t>
  </si>
  <si>
    <t>Passer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</si>
  <si>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</si>
  <si>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</si>
  <si>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</si>
  <si>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</si>
  <si>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</si>
  <si>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</si>
  <si>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</si>
  <si>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</si>
  <si>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</si>
  <si>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</si>
  <si>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</si>
  <si>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</si>
  <si>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</si>
  <si>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</si>
  <si>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</si>
  <si>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</si>
  <si>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</si>
  <si>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</si>
  <si>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</si>
  <si>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</si>
  <si>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Player_ID</t>
  </si>
  <si>
    <t>if you have two teams, label them
 accordingly in the left column "Team". 
There are templates for two teams here already, if you are analysing training, for example</t>
  </si>
  <si>
    <t>Team Number</t>
  </si>
  <si>
    <t>etc</t>
  </si>
  <si>
    <t>Add the players names
to the "Players" column. Each player has a corresponding Identifer number. This template only has up to 20 players. If you want more, you must add them into the corresponding matrices on the right</t>
  </si>
  <si>
    <t>Number of 
passes received</t>
  </si>
  <si>
    <t>Number of 
passes passed</t>
  </si>
  <si>
    <t>Player ID</t>
  </si>
  <si>
    <t>Player Name</t>
  </si>
  <si>
    <t xml:space="preserve">The blue adjacency matrix shows the interactions within team 1. 
The green matrix furthest below is for team 2.
The blacked-out cells represent an interaction to the players self. That is, player one cannot pass to themselves, 
so the cell where player one interacts with player one is void and I black it out. </t>
  </si>
  <si>
    <t>Sheets 2 and 3 within this workbook are just copies of each adjacency matrix, making it easier for R to read them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</si>
</sst>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4"/>
      <color theme="1"/>
      <name val="Aptos Narrow"/>
      <scheme val="minor"/>
    </font>
    <font>
      <sz val="14"/>
      <color theme="1"/>
      <name val="Aptos Narrow"/>
      <scheme val="minor"/>
    </font>
    <font>
      <b/>
      <sz val="14"/>
      <color theme="0"/>
      <name val="Aptos Narrow"/>
      <scheme val="minor"/>
    </font>
    <font>
      <b/>
      <sz val="16"/>
      <color theme="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1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theme="1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6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5" fillId="9" borderId="8" xfId="0" applyFont="1" applyFill="1" applyBorder="1" applyAlignment="1">
      <alignment horizontal="center"/>
    </xf>
    <xf numFmtId="0" fontId="5" fillId="9" borderId="5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10" borderId="3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3" fillId="10" borderId="6" xfId="0" applyFont="1" applyFill="1" applyBorder="1" applyAlignment="1">
      <alignment horizontal="center"/>
    </xf>
    <xf numFmtId="0" fontId="4" fillId="10" borderId="9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/>
    <xf numFmtId="0" fontId="0" fillId="5" borderId="0" xfId="0" applyFill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</cellXfs>
  <cellStyles count="1">
    <cellStyle name="Normal" xfId="0" builtinId="0"/>
  </cellStyles>
  <dxfs count="68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ptos Narrow"/>
        <family val="2"/>
        <scheme val="minor"/>
      </font>
      <fill>
        <patternFill patternType="solid">
          <fgColor theme="1"/>
          <bgColor theme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ptos Narrow"/>
        <scheme val="minor"/>
      </font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ptos Narrow"/>
        <scheme val="minor"/>
      </font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ptos Narrow"/>
        <scheme val="minor"/>
      </font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ptos Narrow"/>
        <scheme val="minor"/>
      </font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ptos Narrow"/>
        <scheme val="minor"/>
      </font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ptos Narrow"/>
        <scheme val="minor"/>
      </font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ptos Narrow"/>
        <scheme val="minor"/>
      </font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ptos Narrow"/>
        <scheme val="minor"/>
      </font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ptos Narrow"/>
        <scheme val="minor"/>
      </font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ptos Narrow"/>
        <scheme val="minor"/>
      </font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ptos Narrow"/>
        <scheme val="minor"/>
      </font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ptos Narrow"/>
        <scheme val="minor"/>
      </font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ptos Narrow"/>
        <scheme val="minor"/>
      </font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ptos Narrow"/>
        <scheme val="minor"/>
      </font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ptos Narrow"/>
        <scheme val="minor"/>
      </font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ptos Narrow"/>
        <scheme val="minor"/>
      </font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ptos Narrow"/>
        <scheme val="minor"/>
      </font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ptos Narrow"/>
        <scheme val="minor"/>
      </font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ptos Narrow"/>
        <scheme val="minor"/>
      </font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ptos Narrow"/>
        <scheme val="minor"/>
      </font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name val="Aptos Narrow"/>
        <scheme val="minor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ptos Narrow"/>
        <scheme val="minor"/>
      </font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ptos Narrow"/>
        <scheme val="minor"/>
      </font>
      <fill>
        <patternFill patternType="solid">
          <fgColor theme="1"/>
          <bgColor theme="9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theme="1"/>
        </top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scheme val="minor"/>
      </font>
      <fill>
        <patternFill patternType="solid">
          <fgColor theme="1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ptos Narrow"/>
        <family val="2"/>
        <scheme val="minor"/>
      </font>
      <fill>
        <patternFill patternType="solid">
          <fgColor theme="1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638556-C0D1-7E43-9DC1-D943D92AA0C1}" name="Passing_Action" displayName="Passing_Action" ref="A6:C45" totalsRowShown="0" headerRowDxfId="0" dataDxfId="67" headerRowBorderDxfId="5" tableBorderDxfId="6" totalsRowBorderDxfId="4">
  <autoFilter ref="A6:C45" xr:uid="{87638556-C0D1-7E43-9DC1-D943D92AA0C1}"/>
  <tableColumns count="3">
    <tableColumn id="1" xr3:uid="{5510A9ED-1374-1048-9D8F-90B40DDD847D}" name="Team" dataDxfId="3"/>
    <tableColumn id="2" xr3:uid="{7EE0FA96-D3D4-F643-B2E7-41E10804F3CD}" name="Passer" dataDxfId="2"/>
    <tableColumn id="3" xr3:uid="{88F62C04-56E5-C94B-BB57-4CF6C834A088}" name="Receiver" dataDxfId="1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CA94AB4-8446-A94B-BE45-09EB24D1914C}" name="Player_IDs" displayName="Player_IDs" ref="E6:G26" totalsRowShown="0" headerRowDxfId="66" dataDxfId="64" headerRowBorderDxfId="65" tableBorderDxfId="63" totalsRowBorderDxfId="62">
  <autoFilter ref="E6:G26" xr:uid="{1CA94AB4-8446-A94B-BE45-09EB24D1914C}"/>
  <tableColumns count="3">
    <tableColumn id="1" xr3:uid="{42670002-6B94-C14E-9C64-578DEF59064F}" name="Team Number" dataDxfId="61"/>
    <tableColumn id="2" xr3:uid="{F7306024-658D-3647-B04D-9FC831936B94}" name="Player Name" dataDxfId="60"/>
    <tableColumn id="3" xr3:uid="{290306EF-FF7D-BE49-A1EB-535D6454FE2D}" name="Player ID" dataDxfId="59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FBA92F1-14A1-B949-9B38-A9DDA74C61C2}" name="Adjacency_Matrix1" displayName="Adjacency_Matrix1" ref="I6:AC26" totalsRowShown="0" headerRowDxfId="58" dataDxfId="56" headerRowBorderDxfId="57" tableBorderDxfId="55" totalsRowBorderDxfId="54">
  <autoFilter ref="I6:AC26" xr:uid="{8FBA92F1-14A1-B949-9B38-A9DDA74C61C2}"/>
  <tableColumns count="21">
    <tableColumn id="1" xr3:uid="{BAB37AB3-B2EE-2C4E-BE6C-114209B0FDE4}" name="Player_ID" dataDxfId="53"/>
    <tableColumn id="2" xr3:uid="{95EF873E-744F-674E-9DBA-309E64A9E481}" name="1" dataDxfId="52">
      <calculatedColumnFormula>COUNTIFS(Passing_Action[Team],1,Passing_Action[Receiver],Adjacency_Matrix1[[#Headers],[1]],Passing_Action[Passer],Adjacency_Matrix1[[#This Row],[Player_ID]])</calculatedColumnFormula>
    </tableColumn>
    <tableColumn id="3" xr3:uid="{1D3F5226-8077-4D45-A82C-969873713727}" name="2" dataDxfId="51">
      <calculatedColumnFormula>COUNTIFS(Passing_Action[Team],1,Passing_Action[Receiver],Adjacency_Matrix1[[#Headers],[2]],Passing_Action[Passer],Adjacency_Matrix1[[#This Row],[Player_ID]])</calculatedColumnFormula>
    </tableColumn>
    <tableColumn id="4" xr3:uid="{1306EA6A-67B2-324C-BC3A-3659DF538C05}" name="3" dataDxfId="50">
      <calculatedColumnFormula>COUNTIFS(Passing_Action[Team],1,Passing_Action[Receiver],Adjacency_Matrix1[[#Headers],[3]],Passing_Action[Passer],Adjacency_Matrix1[[#This Row],[Player_ID]])</calculatedColumnFormula>
    </tableColumn>
    <tableColumn id="5" xr3:uid="{C58B891B-7DF8-A84C-8266-717826842D62}" name="4" dataDxfId="49">
      <calculatedColumnFormula>COUNTIFS(Passing_Action[Team],1,Passing_Action[Receiver],Adjacency_Matrix1[[#Headers],[4]],Passing_Action[Passer],Adjacency_Matrix1[[#This Row],[Player_ID]])</calculatedColumnFormula>
    </tableColumn>
    <tableColumn id="6" xr3:uid="{0B67564A-3BF8-8D4F-9826-6F0D6C776996}" name="5" dataDxfId="48">
      <calculatedColumnFormula>COUNTIFS(Passing_Action[Team],1,Passing_Action[Receiver],Adjacency_Matrix1[[#Headers],[5]],Passing_Action[Passer],Adjacency_Matrix1[[#This Row],[Player_ID]])</calculatedColumnFormula>
    </tableColumn>
    <tableColumn id="7" xr3:uid="{F7419EE7-CB89-DD4F-AA09-DCC160340D65}" name="6" dataDxfId="47">
      <calculatedColumnFormula>COUNTIFS(Passing_Action[Team],1,Passing_Action[Receiver],Adjacency_Matrix1[[#Headers],[6]],Passing_Action[Passer],Adjacency_Matrix1[[#This Row],[Player_ID]])</calculatedColumnFormula>
    </tableColumn>
    <tableColumn id="8" xr3:uid="{F14984DF-F70A-A94C-8BAE-243730FC6F5E}" name="7" dataDxfId="46">
      <calculatedColumnFormula>COUNTIFS(Passing_Action[Team],1,Passing_Action[Receiver],Adjacency_Matrix1[[#Headers],[7]],Passing_Action[Passer],Adjacency_Matrix1[[#This Row],[Player_ID]])</calculatedColumnFormula>
    </tableColumn>
    <tableColumn id="9" xr3:uid="{F0888C6B-2D3E-344B-91E0-4AB7A3000CE8}" name="8" dataDxfId="45">
      <calculatedColumnFormula>COUNTIFS(Passing_Action[Team],1,Passing_Action[Receiver],Adjacency_Matrix1[[#Headers],[8]],Passing_Action[Passer],Adjacency_Matrix1[[#This Row],[Player_ID]])</calculatedColumnFormula>
    </tableColumn>
    <tableColumn id="10" xr3:uid="{AA817709-B772-814F-A4A6-72C68D0CCA03}" name="9" dataDxfId="44">
      <calculatedColumnFormula>COUNTIFS(Passing_Action[Team],1,Passing_Action[Receiver],Adjacency_Matrix1[[#Headers],[9]],Passing_Action[Passer],Adjacency_Matrix1[[#This Row],[Player_ID]])</calculatedColumnFormula>
    </tableColumn>
    <tableColumn id="11" xr3:uid="{4D89626D-CD41-E845-AB89-2DDB7995DDEE}" name="10" dataDxfId="43">
      <calculatedColumnFormula>COUNTIFS(Passing_Action[Team],1,Passing_Action[Receiver],Adjacency_Matrix1[[#Headers],[10]],Passing_Action[Passer],Adjacency_Matrix1[[#This Row],[Player_ID]])</calculatedColumnFormula>
    </tableColumn>
    <tableColumn id="12" xr3:uid="{7E7F30E4-16AA-0B43-9C8F-5B6CE4EA703D}" name="11" dataDxfId="42">
      <calculatedColumnFormula>COUNTIFS(Passing_Action[Team],1,Passing_Action[Receiver],Adjacency_Matrix1[[#Headers],[11]],Passing_Action[Passer],Adjacency_Matrix1[[#This Row],[Player_ID]])</calculatedColumnFormula>
    </tableColumn>
    <tableColumn id="13" xr3:uid="{8B858516-D37E-DB4A-90D4-6EB6D819E46D}" name="12" dataDxfId="41">
      <calculatedColumnFormula>COUNTIFS(Passing_Action[Team],1,Passing_Action[Receiver],Adjacency_Matrix1[[#Headers],[12]],Passing_Action[Passer],Adjacency_Matrix1[[#This Row],[Player_ID]])</calculatedColumnFormula>
    </tableColumn>
    <tableColumn id="14" xr3:uid="{CF452992-A868-CB4C-9012-4AF3624D3E0B}" name="13" dataDxfId="40">
      <calculatedColumnFormula>COUNTIFS(Passing_Action[Team],1,Passing_Action[Receiver],Adjacency_Matrix1[[#Headers],[13]],Passing_Action[Passer],Adjacency_Matrix1[[#This Row],[Player_ID]])</calculatedColumnFormula>
    </tableColumn>
    <tableColumn id="15" xr3:uid="{516F58C9-BB53-6D44-BD9C-DF42021EEBBB}" name="14" dataDxfId="39">
      <calculatedColumnFormula>COUNTIFS(Passing_Action[Team],1,Passing_Action[Receiver],Adjacency_Matrix1[[#Headers],[14]],Passing_Action[Passer],Adjacency_Matrix1[[#This Row],[Player_ID]])</calculatedColumnFormula>
    </tableColumn>
    <tableColumn id="16" xr3:uid="{340CA679-8A09-774A-9B23-223C4ECAFB55}" name="15" dataDxfId="38">
      <calculatedColumnFormula>COUNTIFS(Passing_Action[Team],1,Passing_Action[Receiver],Adjacency_Matrix1[[#Headers],[15]],Passing_Action[Passer],Adjacency_Matrix1[[#This Row],[Player_ID]])</calculatedColumnFormula>
    </tableColumn>
    <tableColumn id="17" xr3:uid="{87B27CC4-EA99-6646-93B8-08C9770D5BE1}" name="16" dataDxfId="37">
      <calculatedColumnFormula>COUNTIFS(Passing_Action[Team],1,Passing_Action[Receiver],Adjacency_Matrix1[[#Headers],[16]],Passing_Action[Passer],Adjacency_Matrix1[[#This Row],[Player_ID]])</calculatedColumnFormula>
    </tableColumn>
    <tableColumn id="18" xr3:uid="{17D5D60C-A5CC-3641-97E2-A8EB89B4D483}" name="17" dataDxfId="36">
      <calculatedColumnFormula>COUNTIFS(Passing_Action[Team],1,Passing_Action[Receiver],Adjacency_Matrix1[[#Headers],[17]],Passing_Action[Passer],Adjacency_Matrix1[[#This Row],[Player_ID]])</calculatedColumnFormula>
    </tableColumn>
    <tableColumn id="19" xr3:uid="{2AED38E6-41D0-0A4A-A211-6789E6B75C47}" name="18" dataDxfId="35">
      <calculatedColumnFormula>COUNTIFS(Passing_Action[Team],1,Passing_Action[Receiver],Adjacency_Matrix1[[#Headers],[18]],Passing_Action[Passer],Adjacency_Matrix1[[#This Row],[Player_ID]])</calculatedColumnFormula>
    </tableColumn>
    <tableColumn id="20" xr3:uid="{5EE1DBC2-DA4E-E045-8945-8080451182A7}" name="19" dataDxfId="34">
      <calculatedColumnFormula>COUNTIFS(Passing_Action[Team],1,Passing_Action[Receiver],Adjacency_Matrix1[[#Headers],[19]],Passing_Action[Passer],Adjacency_Matrix1[[#This Row],[Player_ID]])</calculatedColumnFormula>
    </tableColumn>
    <tableColumn id="21" xr3:uid="{DF735C12-8DBE-454E-9882-1FA8A5253AF8}" name="20" dataDxfId="33">
      <calculatedColumnFormula>COUNTIFS(Passing_Action[Team],1,Passing_Action[Receiver],Adjacency_Matrix1[[#Headers],[20]],Passing_Action[Passer],Adjacency_Matrix1[[#This Row],[Player_ID]])</calculatedColumnFormula>
    </tableColumn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1F92018-0C4C-9A4A-AA5E-1E9827EEF62E}" name="Adjacency_Matrix2" displayName="Adjacency_Matrix2" ref="I33:AC53" totalsRowShown="0" headerRowDxfId="32" dataDxfId="30" headerRowBorderDxfId="31" tableBorderDxfId="29" totalsRowBorderDxfId="28">
  <autoFilter ref="I33:AC53" xr:uid="{71F92018-0C4C-9A4A-AA5E-1E9827EEF62E}"/>
  <tableColumns count="21">
    <tableColumn id="1" xr3:uid="{AB8FFC08-E613-094D-AF3F-E8FEDC8531C5}" name="Player_ID" dataDxfId="27"/>
    <tableColumn id="2" xr3:uid="{E472A0EC-28DA-2C49-B8E0-C42EAE23A8F3}" name="1" dataDxfId="26">
      <calculatedColumnFormula>COUNTIFS(Passing_Action[Team],2,Passing_Action[Receiver],Adjacency_Matrix2[[#Headers],[1]],Passing_Action[Passer],Adjacency_Matrix2[[#This Row],[Player_ID]])</calculatedColumnFormula>
    </tableColumn>
    <tableColumn id="3" xr3:uid="{BC70D7E8-6023-1D4A-96B6-BAC35F8EF6CF}" name="2" dataDxfId="25">
      <calculatedColumnFormula>COUNTIFS(Passing_Action[Team],2,Passing_Action[Receiver],Adjacency_Matrix2[[#Headers],[2]],Passing_Action[Passer],Adjacency_Matrix2[[#This Row],[Player_ID]])</calculatedColumnFormula>
    </tableColumn>
    <tableColumn id="4" xr3:uid="{A9F6C2A9-955E-0147-AA48-1B60865011ED}" name="3" dataDxfId="24">
      <calculatedColumnFormula>COUNTIFS(Passing_Action[Team],2,Passing_Action[Receiver],Adjacency_Matrix2[[#Headers],[3]],Passing_Action[Passer],Adjacency_Matrix2[[#This Row],[Player_ID]])</calculatedColumnFormula>
    </tableColumn>
    <tableColumn id="5" xr3:uid="{57FE8B90-B69B-1E4C-A521-16AFC876A666}" name="4" dataDxfId="23">
      <calculatedColumnFormula>COUNTIFS(Passing_Action[Team],2,Passing_Action[Receiver],Adjacency_Matrix2[[#Headers],[4]],Passing_Action[Passer],Adjacency_Matrix2[[#This Row],[Player_ID]])</calculatedColumnFormula>
    </tableColumn>
    <tableColumn id="6" xr3:uid="{23C9DCD4-5353-E646-B3F5-22F841222191}" name="5" dataDxfId="22">
      <calculatedColumnFormula>COUNTIFS(Passing_Action[Team],2,Passing_Action[Receiver],Adjacency_Matrix2[[#Headers],[5]],Passing_Action[Passer],Adjacency_Matrix2[[#This Row],[Player_ID]])</calculatedColumnFormula>
    </tableColumn>
    <tableColumn id="7" xr3:uid="{39D9E849-06E6-7C4F-B4E8-E2831346183D}" name="6" dataDxfId="21">
      <calculatedColumnFormula>COUNTIFS(Passing_Action[Team],2,Passing_Action[Receiver],Adjacency_Matrix2[[#Headers],[6]],Passing_Action[Passer],Adjacency_Matrix2[[#This Row],[Player_ID]])</calculatedColumnFormula>
    </tableColumn>
    <tableColumn id="8" xr3:uid="{FDC1B894-A839-0044-B013-EEF306EBA079}" name="7" dataDxfId="20">
      <calculatedColumnFormula>COUNTIFS(Passing_Action[Team],2,Passing_Action[Receiver],Adjacency_Matrix2[[#Headers],[7]],Passing_Action[Passer],Adjacency_Matrix2[[#This Row],[Player_ID]])</calculatedColumnFormula>
    </tableColumn>
    <tableColumn id="9" xr3:uid="{43E1AC22-755A-554F-ACF3-613E38CCB558}" name="8" dataDxfId="19">
      <calculatedColumnFormula>COUNTIFS(Passing_Action[Team],2,Passing_Action[Receiver],Adjacency_Matrix2[[#Headers],[8]],Passing_Action[Passer],Adjacency_Matrix2[[#This Row],[Player_ID]])</calculatedColumnFormula>
    </tableColumn>
    <tableColumn id="10" xr3:uid="{1821809F-221B-804F-9D09-312228D5F1D9}" name="9" dataDxfId="18">
      <calculatedColumnFormula>COUNTIFS(Passing_Action[Team],2,Passing_Action[Receiver],Adjacency_Matrix2[[#Headers],[9]],Passing_Action[Passer],Adjacency_Matrix2[[#This Row],[Player_ID]])</calculatedColumnFormula>
    </tableColumn>
    <tableColumn id="11" xr3:uid="{AB26EB9A-43F9-C046-9532-53EFABFC171A}" name="10" dataDxfId="17">
      <calculatedColumnFormula>COUNTIFS(Passing_Action[Team],2,Passing_Action[Receiver],Adjacency_Matrix2[[#Headers],[10]],Passing_Action[Passer],Adjacency_Matrix2[[#This Row],[Player_ID]])</calculatedColumnFormula>
    </tableColumn>
    <tableColumn id="12" xr3:uid="{86CC7F81-6395-9442-B9B8-70A168BC3555}" name="11" dataDxfId="16">
      <calculatedColumnFormula>COUNTIFS(Passing_Action[Team],2,Passing_Action[Receiver],Adjacency_Matrix2[[#Headers],[11]],Passing_Action[Passer],Adjacency_Matrix2[[#This Row],[Player_ID]])</calculatedColumnFormula>
    </tableColumn>
    <tableColumn id="13" xr3:uid="{72F3AA63-32B3-5E42-B504-E3B9C6CB2CFD}" name="12" dataDxfId="15">
      <calculatedColumnFormula>COUNTIFS(Passing_Action[Team],2,Passing_Action[Receiver],Adjacency_Matrix2[[#Headers],[12]],Passing_Action[Passer],Adjacency_Matrix2[[#This Row],[Player_ID]])</calculatedColumnFormula>
    </tableColumn>
    <tableColumn id="14" xr3:uid="{531D0B0D-3438-BD47-AD44-545EE60E0341}" name="13" dataDxfId="14">
      <calculatedColumnFormula>COUNTIFS(Passing_Action[Team],2,Passing_Action[Receiver],Adjacency_Matrix2[[#Headers],[13]],Passing_Action[Passer],Adjacency_Matrix2[[#This Row],[Player_ID]])</calculatedColumnFormula>
    </tableColumn>
    <tableColumn id="15" xr3:uid="{4C5850B0-23E8-2F4B-9D84-216E4BEE94AA}" name="14" dataDxfId="13">
      <calculatedColumnFormula>COUNTIFS(Passing_Action[Team],2,Passing_Action[Receiver],Adjacency_Matrix2[[#Headers],[14]],Passing_Action[Passer],Adjacency_Matrix2[[#This Row],[Player_ID]])</calculatedColumnFormula>
    </tableColumn>
    <tableColumn id="16" xr3:uid="{83F93C7A-C85B-3C47-AC2D-4E97A86C71E4}" name="15" dataDxfId="12">
      <calculatedColumnFormula>COUNTIFS(Passing_Action[Team],2,Passing_Action[Receiver],Adjacency_Matrix2[[#Headers],[15]],Passing_Action[Passer],Adjacency_Matrix2[[#This Row],[Player_ID]])</calculatedColumnFormula>
    </tableColumn>
    <tableColumn id="17" xr3:uid="{5ADACE41-ADD3-334A-96C3-2FDC55CFA1D8}" name="16" dataDxfId="11">
      <calculatedColumnFormula>COUNTIFS(Passing_Action[Team],2,Passing_Action[Receiver],Adjacency_Matrix2[[#Headers],[16]],Passing_Action[Passer],Adjacency_Matrix2[[#This Row],[Player_ID]])</calculatedColumnFormula>
    </tableColumn>
    <tableColumn id="18" xr3:uid="{83B3F89D-D4E3-AE42-9A36-6B755F17F348}" name="17" dataDxfId="10">
      <calculatedColumnFormula>COUNTIFS(Passing_Action[Team],2,Passing_Action[Receiver],Adjacency_Matrix2[[#Headers],[17]],Passing_Action[Passer],Adjacency_Matrix2[[#This Row],[Player_ID]])</calculatedColumnFormula>
    </tableColumn>
    <tableColumn id="19" xr3:uid="{C7542C05-1FA8-6242-ADED-62D1333A2B9A}" name="18" dataDxfId="9">
      <calculatedColumnFormula>COUNTIFS(Passing_Action[Team],2,Passing_Action[Receiver],Adjacency_Matrix2[[#Headers],[18]],Passing_Action[Passer],Adjacency_Matrix2[[#This Row],[Player_ID]])</calculatedColumnFormula>
    </tableColumn>
    <tableColumn id="20" xr3:uid="{8DEFEAB0-C067-E14A-B6CA-143BA37CBD84}" name="19" dataDxfId="8">
      <calculatedColumnFormula>COUNTIFS(Passing_Action[Team],2,Passing_Action[Receiver],Adjacency_Matrix2[[#Headers],[19]],Passing_Action[Passer],Adjacency_Matrix2[[#This Row],[Player_ID]])</calculatedColumnFormula>
    </tableColumn>
    <tableColumn id="21" xr3:uid="{CCB5EFC1-E72E-6247-8A04-F3CA992198DB}" name="20" dataDxfId="7">
      <calculatedColumnFormula>COUNTIFS(Passing_Action[Team],2,Passing_Action[Receiver],Adjacency_Matrix2[[#Headers],[20]],Passing_Action[Passer],Adjacency_Matrix2[[#This Row],[Player_ID]])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7DBD1-CA9C-9A42-BA4C-F643936B0498}">
  <dimension ref="A1:AE56"/>
  <sheetViews>
    <sheetView tabSelected="1" topLeftCell="A5" zoomScale="80" zoomScaleNormal="80" workbookViewId="0">
      <selection activeCell="A25" sqref="A25"/>
    </sheetView>
  </sheetViews>
  <sheetFormatPr baseColWidth="10" defaultRowHeight="16" x14ac:dyDescent="0.2"/>
  <cols>
    <col min="1" max="2" width="16.1640625" style="34" customWidth="1"/>
    <col min="3" max="3" width="17.1640625" style="34" customWidth="1"/>
    <col min="4" max="4" width="10.83203125" style="34"/>
    <col min="5" max="5" width="23.1640625" style="34" bestFit="1" customWidth="1"/>
    <col min="6" max="6" width="21.6640625" style="34" bestFit="1" customWidth="1"/>
    <col min="7" max="7" width="19.1640625" style="34" customWidth="1"/>
    <col min="8" max="8" width="10.83203125" style="34"/>
    <col min="9" max="9" width="16.6640625" style="34" bestFit="1" customWidth="1"/>
    <col min="10" max="30" width="10.83203125" style="34"/>
    <col min="31" max="31" width="14.83203125" style="34" customWidth="1"/>
    <col min="32" max="16384" width="10.83203125" style="34"/>
  </cols>
  <sheetData>
    <row r="1" spans="1:31" ht="16" customHeight="1" x14ac:dyDescent="0.2">
      <c r="A1" s="35" t="s">
        <v>27</v>
      </c>
      <c r="B1" s="36"/>
      <c r="C1" s="36"/>
      <c r="D1"/>
      <c r="E1" s="35" t="s">
        <v>30</v>
      </c>
      <c r="F1" s="35"/>
      <c r="G1" s="35"/>
      <c r="H1"/>
      <c r="I1" s="37" t="s">
        <v>35</v>
      </c>
      <c r="J1" s="37"/>
      <c r="K1" s="37"/>
      <c r="L1" s="37"/>
      <c r="M1" s="37"/>
      <c r="N1" s="37"/>
      <c r="O1" s="37"/>
      <c r="P1" s="37"/>
      <c r="Q1" s="37"/>
      <c r="R1" s="37"/>
      <c r="S1" s="37"/>
      <c r="T1" s="37" t="s">
        <v>36</v>
      </c>
      <c r="U1" s="37"/>
      <c r="V1" s="37"/>
      <c r="W1" s="37"/>
      <c r="X1" s="37"/>
      <c r="Y1" s="37"/>
      <c r="Z1" s="37"/>
      <c r="AA1" s="37"/>
      <c r="AB1" s="37"/>
      <c r="AC1" s="37"/>
      <c r="AD1"/>
      <c r="AE1"/>
    </row>
    <row r="2" spans="1:31" ht="16" customHeight="1" x14ac:dyDescent="0.2">
      <c r="A2" s="36"/>
      <c r="B2" s="36"/>
      <c r="C2" s="36"/>
      <c r="D2"/>
      <c r="E2" s="35"/>
      <c r="F2" s="35"/>
      <c r="G2" s="35"/>
      <c r="H2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/>
      <c r="AE2"/>
    </row>
    <row r="3" spans="1:31" ht="16" customHeight="1" x14ac:dyDescent="0.2">
      <c r="A3" s="36"/>
      <c r="B3" s="36"/>
      <c r="C3" s="36"/>
      <c r="D3"/>
      <c r="E3" s="35"/>
      <c r="F3" s="35"/>
      <c r="G3" s="35"/>
      <c r="H3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/>
      <c r="AE3"/>
    </row>
    <row r="4" spans="1:31" ht="16" customHeight="1" x14ac:dyDescent="0.2">
      <c r="A4" s="36"/>
      <c r="B4" s="36"/>
      <c r="C4" s="36"/>
      <c r="D4"/>
      <c r="E4" s="35"/>
      <c r="F4" s="35"/>
      <c r="G4" s="35"/>
      <c r="H4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/>
      <c r="AE4"/>
    </row>
    <row r="5" spans="1:31" ht="48" customHeight="1" x14ac:dyDescent="0.2">
      <c r="A5" s="38"/>
      <c r="B5" s="38"/>
      <c r="C5" s="38"/>
      <c r="D5"/>
      <c r="E5" s="35"/>
      <c r="F5" s="35"/>
      <c r="G5" s="35"/>
      <c r="H5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/>
      <c r="AE5"/>
    </row>
    <row r="6" spans="1:31" ht="39" customHeight="1" x14ac:dyDescent="0.3">
      <c r="A6" s="22" t="s">
        <v>0</v>
      </c>
      <c r="B6" s="23" t="s">
        <v>5</v>
      </c>
      <c r="C6" s="24" t="s">
        <v>1</v>
      </c>
      <c r="D6"/>
      <c r="E6" s="22" t="s">
        <v>28</v>
      </c>
      <c r="F6" s="23" t="s">
        <v>34</v>
      </c>
      <c r="G6" s="24" t="s">
        <v>33</v>
      </c>
      <c r="H6"/>
      <c r="I6" s="3" t="s">
        <v>26</v>
      </c>
      <c r="J6" s="3" t="s">
        <v>6</v>
      </c>
      <c r="K6" s="3" t="s">
        <v>7</v>
      </c>
      <c r="L6" s="3" t="s">
        <v>8</v>
      </c>
      <c r="M6" s="3" t="s">
        <v>9</v>
      </c>
      <c r="N6" s="3" t="s">
        <v>10</v>
      </c>
      <c r="O6" s="3" t="s">
        <v>11</v>
      </c>
      <c r="P6" s="3" t="s">
        <v>12</v>
      </c>
      <c r="Q6" s="3" t="s">
        <v>13</v>
      </c>
      <c r="R6" s="3" t="s">
        <v>14</v>
      </c>
      <c r="S6" s="3" t="s">
        <v>15</v>
      </c>
      <c r="T6" s="3" t="s">
        <v>16</v>
      </c>
      <c r="U6" s="3" t="s">
        <v>17</v>
      </c>
      <c r="V6" s="3" t="s">
        <v>18</v>
      </c>
      <c r="W6" s="3" t="s">
        <v>19</v>
      </c>
      <c r="X6" s="3" t="s">
        <v>20</v>
      </c>
      <c r="Y6" s="3" t="s">
        <v>21</v>
      </c>
      <c r="Z6" s="3" t="s">
        <v>22</v>
      </c>
      <c r="AA6" s="3" t="s">
        <v>23</v>
      </c>
      <c r="AB6" s="3" t="s">
        <v>24</v>
      </c>
      <c r="AC6" s="3" t="s">
        <v>25</v>
      </c>
      <c r="AD6"/>
      <c r="AE6" s="32" t="s">
        <v>32</v>
      </c>
    </row>
    <row r="7" spans="1:31" ht="22" x14ac:dyDescent="0.3">
      <c r="A7" s="39">
        <v>1</v>
      </c>
      <c r="B7" s="26">
        <v>1</v>
      </c>
      <c r="C7" s="27">
        <v>4</v>
      </c>
      <c r="D7"/>
      <c r="E7" s="25"/>
      <c r="F7" s="26" t="s">
        <v>2</v>
      </c>
      <c r="G7" s="27">
        <v>1</v>
      </c>
      <c r="H7"/>
      <c r="I7" s="4">
        <v>1</v>
      </c>
      <c r="J7" s="5">
        <f>COUNTIFS(Passing_Action[Team],1,Passing_Action[Receiver],Adjacency_Matrix1[[#Headers],[1]],Passing_Action[Passer],Adjacency_Matrix1[[#This Row],[Player_ID]])</f>
        <v>0</v>
      </c>
      <c r="K7" s="6">
        <f>COUNTIFS(Passing_Action[Team],1,Passing_Action[Receiver],Adjacency_Matrix1[[#Headers],[2]],Passing_Action[Passer],Adjacency_Matrix1[[#This Row],[Player_ID]])</f>
        <v>0</v>
      </c>
      <c r="L7" s="6">
        <f>COUNTIFS(Passing_Action[Team],1,Passing_Action[Receiver],Adjacency_Matrix1[[#Headers],[3]],Passing_Action[Passer],Adjacency_Matrix1[[#This Row],[Player_ID]])</f>
        <v>0</v>
      </c>
      <c r="M7" s="6">
        <f>COUNTIFS(Passing_Action[Team],1,Passing_Action[Receiver],Adjacency_Matrix1[[#Headers],[4]],Passing_Action[Passer],Adjacency_Matrix1[[#This Row],[Player_ID]])</f>
        <v>1</v>
      </c>
      <c r="N7" s="6">
        <f>COUNTIFS(Passing_Action[Team],1,Passing_Action[Receiver],Adjacency_Matrix1[[#Headers],[5]],Passing_Action[Passer],Adjacency_Matrix1[[#This Row],[Player_ID]])</f>
        <v>0</v>
      </c>
      <c r="O7" s="6">
        <f>COUNTIFS(Passing_Action[Team],1,Passing_Action[Receiver],Adjacency_Matrix1[[#Headers],[6]],Passing_Action[Passer],Adjacency_Matrix1[[#This Row],[Player_ID]])</f>
        <v>0</v>
      </c>
      <c r="P7" s="6">
        <f>COUNTIFS(Passing_Action[Team],1,Passing_Action[Receiver],Adjacency_Matrix1[[#Headers],[7]],Passing_Action[Passer],Adjacency_Matrix1[[#This Row],[Player_ID]])</f>
        <v>0</v>
      </c>
      <c r="Q7" s="6">
        <f>COUNTIFS(Passing_Action[Team],1,Passing_Action[Receiver],Adjacency_Matrix1[[#Headers],[8]],Passing_Action[Passer],Adjacency_Matrix1[[#This Row],[Player_ID]])</f>
        <v>0</v>
      </c>
      <c r="R7" s="6">
        <f>COUNTIFS(Passing_Action[Team],1,Passing_Action[Receiver],Adjacency_Matrix1[[#Headers],[9]],Passing_Action[Passer],Adjacency_Matrix1[[#This Row],[Player_ID]])</f>
        <v>0</v>
      </c>
      <c r="S7" s="6">
        <f>COUNTIFS(Passing_Action[Team],1,Passing_Action[Receiver],Adjacency_Matrix1[[#Headers],[10]],Passing_Action[Passer],Adjacency_Matrix1[[#This Row],[Player_ID]])</f>
        <v>0</v>
      </c>
      <c r="T7" s="6">
        <f>COUNTIFS(Passing_Action[Team],1,Passing_Action[Receiver],Adjacency_Matrix1[[#Headers],[11]],Passing_Action[Passer],Adjacency_Matrix1[[#This Row],[Player_ID]])</f>
        <v>0</v>
      </c>
      <c r="U7" s="6">
        <f>COUNTIFS(Passing_Action[Team],1,Passing_Action[Receiver],Adjacency_Matrix1[[#Headers],[12]],Passing_Action[Passer],Adjacency_Matrix1[[#This Row],[Player_ID]])</f>
        <v>1</v>
      </c>
      <c r="V7" s="6">
        <f>COUNTIFS(Passing_Action[Team],1,Passing_Action[Receiver],Adjacency_Matrix1[[#Headers],[13]],Passing_Action[Passer],Adjacency_Matrix1[[#This Row],[Player_ID]])</f>
        <v>1</v>
      </c>
      <c r="W7" s="6">
        <f>COUNTIFS(Passing_Action[Team],1,Passing_Action[Receiver],Adjacency_Matrix1[[#Headers],[14]],Passing_Action[Passer],Adjacency_Matrix1[[#This Row],[Player_ID]])</f>
        <v>0</v>
      </c>
      <c r="X7" s="6">
        <f>COUNTIFS(Passing_Action[Team],1,Passing_Action[Receiver],Adjacency_Matrix1[[#Headers],[15]],Passing_Action[Passer],Adjacency_Matrix1[[#This Row],[Player_ID]])</f>
        <v>0</v>
      </c>
      <c r="Y7" s="6">
        <f>COUNTIFS(Passing_Action[Team],1,Passing_Action[Receiver],Adjacency_Matrix1[[#Headers],[16]],Passing_Action[Passer],Adjacency_Matrix1[[#This Row],[Player_ID]])</f>
        <v>0</v>
      </c>
      <c r="Z7" s="6">
        <f>COUNTIFS(Passing_Action[Team],1,Passing_Action[Receiver],Adjacency_Matrix1[[#Headers],[17]],Passing_Action[Passer],Adjacency_Matrix1[[#This Row],[Player_ID]])</f>
        <v>0</v>
      </c>
      <c r="AA7" s="6">
        <f>COUNTIFS(Passing_Action[Team],1,Passing_Action[Receiver],Adjacency_Matrix1[[#Headers],[18]],Passing_Action[Passer],Adjacency_Matrix1[[#This Row],[Player_ID]])</f>
        <v>0</v>
      </c>
      <c r="AB7" s="6">
        <f>COUNTIFS(Passing_Action[Team],1,Passing_Action[Receiver],Adjacency_Matrix1[[#Headers],[19]],Passing_Action[Passer],Adjacency_Matrix1[[#This Row],[Player_ID]])</f>
        <v>0</v>
      </c>
      <c r="AC7" s="6">
        <f>COUNTIFS(Passing_Action[Team],1,Passing_Action[Receiver],Adjacency_Matrix1[[#Headers],[20]],Passing_Action[Passer],Adjacency_Matrix1[[#This Row],[Player_ID]])</f>
        <v>0</v>
      </c>
      <c r="AD7"/>
      <c r="AE7" s="33">
        <f>SUM(Adjacency_Matrix1[[#This Row],[1]:[20]])</f>
        <v>3</v>
      </c>
    </row>
    <row r="8" spans="1:31" ht="22" x14ac:dyDescent="0.3">
      <c r="A8" s="40">
        <v>1</v>
      </c>
      <c r="B8" s="41">
        <v>4</v>
      </c>
      <c r="C8" s="42">
        <v>5</v>
      </c>
      <c r="D8"/>
      <c r="E8" s="1"/>
      <c r="F8" s="28" t="s">
        <v>3</v>
      </c>
      <c r="G8" s="29">
        <v>2</v>
      </c>
      <c r="H8"/>
      <c r="I8" s="7">
        <v>2</v>
      </c>
      <c r="J8" s="8">
        <f>COUNTIFS(Passing_Action[Team],1,Passing_Action[Receiver],Adjacency_Matrix1[[#Headers],[1]],Passing_Action[Passer],Adjacency_Matrix1[[#This Row],[Player_ID]])</f>
        <v>0</v>
      </c>
      <c r="K8" s="5">
        <f>COUNTIFS(Passing_Action[Team],1,Passing_Action[Receiver],Adjacency_Matrix1[[#Headers],[2]],Passing_Action[Passer],Adjacency_Matrix1[[#This Row],[Player_ID]])</f>
        <v>0</v>
      </c>
      <c r="L8" s="8">
        <f>COUNTIFS(Passing_Action[Team],1,Passing_Action[Receiver],Adjacency_Matrix1[[#Headers],[3]],Passing_Action[Passer],Adjacency_Matrix1[[#This Row],[Player_ID]])</f>
        <v>0</v>
      </c>
      <c r="M8" s="8">
        <f>COUNTIFS(Passing_Action[Team],1,Passing_Action[Receiver],Adjacency_Matrix1[[#Headers],[4]],Passing_Action[Passer],Adjacency_Matrix1[[#This Row],[Player_ID]])</f>
        <v>0</v>
      </c>
      <c r="N8" s="8">
        <f>COUNTIFS(Passing_Action[Team],1,Passing_Action[Receiver],Adjacency_Matrix1[[#Headers],[5]],Passing_Action[Passer],Adjacency_Matrix1[[#This Row],[Player_ID]])</f>
        <v>0</v>
      </c>
      <c r="O8" s="8">
        <f>COUNTIFS(Passing_Action[Team],1,Passing_Action[Receiver],Adjacency_Matrix1[[#Headers],[6]],Passing_Action[Passer],Adjacency_Matrix1[[#This Row],[Player_ID]])</f>
        <v>0</v>
      </c>
      <c r="P8" s="8">
        <f>COUNTIFS(Passing_Action[Team],1,Passing_Action[Receiver],Adjacency_Matrix1[[#Headers],[7]],Passing_Action[Passer],Adjacency_Matrix1[[#This Row],[Player_ID]])</f>
        <v>0</v>
      </c>
      <c r="Q8" s="8">
        <f>COUNTIFS(Passing_Action[Team],1,Passing_Action[Receiver],Adjacency_Matrix1[[#Headers],[8]],Passing_Action[Passer],Adjacency_Matrix1[[#This Row],[Player_ID]])</f>
        <v>0</v>
      </c>
      <c r="R8" s="8">
        <f>COUNTIFS(Passing_Action[Team],1,Passing_Action[Receiver],Adjacency_Matrix1[[#Headers],[9]],Passing_Action[Passer],Adjacency_Matrix1[[#This Row],[Player_ID]])</f>
        <v>0</v>
      </c>
      <c r="S8" s="8">
        <f>COUNTIFS(Passing_Action[Team],1,Passing_Action[Receiver],Adjacency_Matrix1[[#Headers],[10]],Passing_Action[Passer],Adjacency_Matrix1[[#This Row],[Player_ID]])</f>
        <v>1</v>
      </c>
      <c r="T8" s="8">
        <f>COUNTIFS(Passing_Action[Team],1,Passing_Action[Receiver],Adjacency_Matrix1[[#Headers],[11]],Passing_Action[Passer],Adjacency_Matrix1[[#This Row],[Player_ID]])</f>
        <v>0</v>
      </c>
      <c r="U8" s="8">
        <f>COUNTIFS(Passing_Action[Team],1,Passing_Action[Receiver],Adjacency_Matrix1[[#Headers],[12]],Passing_Action[Passer],Adjacency_Matrix1[[#This Row],[Player_ID]])</f>
        <v>0</v>
      </c>
      <c r="V8" s="8">
        <f>COUNTIFS(Passing_Action[Team],1,Passing_Action[Receiver],Adjacency_Matrix1[[#Headers],[13]],Passing_Action[Passer],Adjacency_Matrix1[[#This Row],[Player_ID]])</f>
        <v>0</v>
      </c>
      <c r="W8" s="8">
        <f>COUNTIFS(Passing_Action[Team],1,Passing_Action[Receiver],Adjacency_Matrix1[[#Headers],[14]],Passing_Action[Passer],Adjacency_Matrix1[[#This Row],[Player_ID]])</f>
        <v>0</v>
      </c>
      <c r="X8" s="8">
        <f>COUNTIFS(Passing_Action[Team],1,Passing_Action[Receiver],Adjacency_Matrix1[[#Headers],[15]],Passing_Action[Passer],Adjacency_Matrix1[[#This Row],[Player_ID]])</f>
        <v>0</v>
      </c>
      <c r="Y8" s="8">
        <f>COUNTIFS(Passing_Action[Team],1,Passing_Action[Receiver],Adjacency_Matrix1[[#Headers],[16]],Passing_Action[Passer],Adjacency_Matrix1[[#This Row],[Player_ID]])</f>
        <v>0</v>
      </c>
      <c r="Z8" s="8">
        <f>COUNTIFS(Passing_Action[Team],1,Passing_Action[Receiver],Adjacency_Matrix1[[#Headers],[17]],Passing_Action[Passer],Adjacency_Matrix1[[#This Row],[Player_ID]])</f>
        <v>0</v>
      </c>
      <c r="AA8" s="8">
        <f>COUNTIFS(Passing_Action[Team],1,Passing_Action[Receiver],Adjacency_Matrix1[[#Headers],[18]],Passing_Action[Passer],Adjacency_Matrix1[[#This Row],[Player_ID]])</f>
        <v>0</v>
      </c>
      <c r="AB8" s="8">
        <f>COUNTIFS(Passing_Action[Team],1,Passing_Action[Receiver],Adjacency_Matrix1[[#Headers],[19]],Passing_Action[Passer],Adjacency_Matrix1[[#This Row],[Player_ID]])</f>
        <v>1</v>
      </c>
      <c r="AC8" s="8">
        <f>COUNTIFS(Passing_Action[Team],1,Passing_Action[Receiver],Adjacency_Matrix1[[#Headers],[20]],Passing_Action[Passer],Adjacency_Matrix1[[#This Row],[Player_ID]])</f>
        <v>0</v>
      </c>
      <c r="AD8"/>
      <c r="AE8" s="33">
        <f>SUM(Adjacency_Matrix1[[#This Row],[1]:[20]])</f>
        <v>2</v>
      </c>
    </row>
    <row r="9" spans="1:31" ht="22" x14ac:dyDescent="0.3">
      <c r="A9" s="39">
        <v>1</v>
      </c>
      <c r="B9" s="26">
        <v>5</v>
      </c>
      <c r="C9" s="27">
        <v>3</v>
      </c>
      <c r="D9"/>
      <c r="E9" s="25"/>
      <c r="F9" s="26" t="s">
        <v>4</v>
      </c>
      <c r="G9" s="27">
        <v>3</v>
      </c>
      <c r="H9"/>
      <c r="I9" s="4">
        <v>3</v>
      </c>
      <c r="J9" s="6">
        <f>COUNTIFS(Passing_Action[Team],1,Passing_Action[Receiver],Adjacency_Matrix1[[#Headers],[1]],Passing_Action[Passer],Adjacency_Matrix1[[#This Row],[Player_ID]])</f>
        <v>0</v>
      </c>
      <c r="K9" s="6">
        <f>COUNTIFS(Passing_Action[Team],1,Passing_Action[Receiver],Adjacency_Matrix1[[#Headers],[2]],Passing_Action[Passer],Adjacency_Matrix1[[#This Row],[Player_ID]])</f>
        <v>0</v>
      </c>
      <c r="L9" s="5">
        <f>COUNTIFS(Passing_Action[Team],1,Passing_Action[Receiver],Adjacency_Matrix1[[#Headers],[3]],Passing_Action[Passer],Adjacency_Matrix1[[#This Row],[Player_ID]])</f>
        <v>0</v>
      </c>
      <c r="M9" s="6">
        <f>COUNTIFS(Passing_Action[Team],1,Passing_Action[Receiver],Adjacency_Matrix1[[#Headers],[4]],Passing_Action[Passer],Adjacency_Matrix1[[#This Row],[Player_ID]])</f>
        <v>1</v>
      </c>
      <c r="N9" s="6">
        <f>COUNTIFS(Passing_Action[Team],1,Passing_Action[Receiver],Adjacency_Matrix1[[#Headers],[5]],Passing_Action[Passer],Adjacency_Matrix1[[#This Row],[Player_ID]])</f>
        <v>1</v>
      </c>
      <c r="O9" s="6">
        <f>COUNTIFS(Passing_Action[Team],1,Passing_Action[Receiver],Adjacency_Matrix1[[#Headers],[6]],Passing_Action[Passer],Adjacency_Matrix1[[#This Row],[Player_ID]])</f>
        <v>0</v>
      </c>
      <c r="P9" s="6">
        <f>COUNTIFS(Passing_Action[Team],1,Passing_Action[Receiver],Adjacency_Matrix1[[#Headers],[7]],Passing_Action[Passer],Adjacency_Matrix1[[#This Row],[Player_ID]])</f>
        <v>0</v>
      </c>
      <c r="Q9" s="6">
        <f>COUNTIFS(Passing_Action[Team],1,Passing_Action[Receiver],Adjacency_Matrix1[[#Headers],[8]],Passing_Action[Passer],Adjacency_Matrix1[[#This Row],[Player_ID]])</f>
        <v>1</v>
      </c>
      <c r="R9" s="6">
        <f>COUNTIFS(Passing_Action[Team],1,Passing_Action[Receiver],Adjacency_Matrix1[[#Headers],[9]],Passing_Action[Passer],Adjacency_Matrix1[[#This Row],[Player_ID]])</f>
        <v>0</v>
      </c>
      <c r="S9" s="6">
        <f>COUNTIFS(Passing_Action[Team],1,Passing_Action[Receiver],Adjacency_Matrix1[[#Headers],[10]],Passing_Action[Passer],Adjacency_Matrix1[[#This Row],[Player_ID]])</f>
        <v>0</v>
      </c>
      <c r="T9" s="6">
        <f>COUNTIFS(Passing_Action[Team],1,Passing_Action[Receiver],Adjacency_Matrix1[[#Headers],[11]],Passing_Action[Passer],Adjacency_Matrix1[[#This Row],[Player_ID]])</f>
        <v>0</v>
      </c>
      <c r="U9" s="6">
        <f>COUNTIFS(Passing_Action[Team],1,Passing_Action[Receiver],Adjacency_Matrix1[[#Headers],[12]],Passing_Action[Passer],Adjacency_Matrix1[[#This Row],[Player_ID]])</f>
        <v>0</v>
      </c>
      <c r="V9" s="6">
        <f>COUNTIFS(Passing_Action[Team],1,Passing_Action[Receiver],Adjacency_Matrix1[[#Headers],[13]],Passing_Action[Passer],Adjacency_Matrix1[[#This Row],[Player_ID]])</f>
        <v>0</v>
      </c>
      <c r="W9" s="6">
        <f>COUNTIFS(Passing_Action[Team],1,Passing_Action[Receiver],Adjacency_Matrix1[[#Headers],[14]],Passing_Action[Passer],Adjacency_Matrix1[[#This Row],[Player_ID]])</f>
        <v>0</v>
      </c>
      <c r="X9" s="6">
        <f>COUNTIFS(Passing_Action[Team],1,Passing_Action[Receiver],Adjacency_Matrix1[[#Headers],[15]],Passing_Action[Passer],Adjacency_Matrix1[[#This Row],[Player_ID]])</f>
        <v>0</v>
      </c>
      <c r="Y9" s="6">
        <f>COUNTIFS(Passing_Action[Team],1,Passing_Action[Receiver],Adjacency_Matrix1[[#Headers],[16]],Passing_Action[Passer],Adjacency_Matrix1[[#This Row],[Player_ID]])</f>
        <v>0</v>
      </c>
      <c r="Z9" s="6">
        <f>COUNTIFS(Passing_Action[Team],1,Passing_Action[Receiver],Adjacency_Matrix1[[#Headers],[17]],Passing_Action[Passer],Adjacency_Matrix1[[#This Row],[Player_ID]])</f>
        <v>0</v>
      </c>
      <c r="AA9" s="6">
        <f>COUNTIFS(Passing_Action[Team],1,Passing_Action[Receiver],Adjacency_Matrix1[[#Headers],[18]],Passing_Action[Passer],Adjacency_Matrix1[[#This Row],[Player_ID]])</f>
        <v>0</v>
      </c>
      <c r="AB9" s="6">
        <f>COUNTIFS(Passing_Action[Team],1,Passing_Action[Receiver],Adjacency_Matrix1[[#Headers],[19]],Passing_Action[Passer],Adjacency_Matrix1[[#This Row],[Player_ID]])</f>
        <v>0</v>
      </c>
      <c r="AC9" s="6">
        <f>COUNTIFS(Passing_Action[Team],1,Passing_Action[Receiver],Adjacency_Matrix1[[#Headers],[20]],Passing_Action[Passer],Adjacency_Matrix1[[#This Row],[Player_ID]])</f>
        <v>0</v>
      </c>
      <c r="AD9"/>
      <c r="AE9" s="33">
        <f>SUM(Adjacency_Matrix1[[#This Row],[1]:[20]])</f>
        <v>3</v>
      </c>
    </row>
    <row r="10" spans="1:31" ht="22" x14ac:dyDescent="0.3">
      <c r="A10" s="40">
        <v>1</v>
      </c>
      <c r="B10" s="41">
        <v>3</v>
      </c>
      <c r="C10" s="42">
        <v>8</v>
      </c>
      <c r="D10"/>
      <c r="E10" s="1"/>
      <c r="F10" s="28" t="s">
        <v>29</v>
      </c>
      <c r="G10" s="29">
        <v>4</v>
      </c>
      <c r="H10"/>
      <c r="I10" s="7">
        <v>4</v>
      </c>
      <c r="J10" s="8">
        <f>COUNTIFS(Passing_Action[Team],1,Passing_Action[Receiver],Adjacency_Matrix1[[#Headers],[1]],Passing_Action[Passer],Adjacency_Matrix1[[#This Row],[Player_ID]])</f>
        <v>1</v>
      </c>
      <c r="K10" s="8">
        <f>COUNTIFS(Passing_Action[Team],1,Passing_Action[Receiver],Adjacency_Matrix1[[#Headers],[2]],Passing_Action[Passer],Adjacency_Matrix1[[#This Row],[Player_ID]])</f>
        <v>0</v>
      </c>
      <c r="L10" s="8">
        <f>COUNTIFS(Passing_Action[Team],1,Passing_Action[Receiver],Adjacency_Matrix1[[#Headers],[3]],Passing_Action[Passer],Adjacency_Matrix1[[#This Row],[Player_ID]])</f>
        <v>0</v>
      </c>
      <c r="M10" s="5">
        <f>COUNTIFS(Passing_Action[Team],1,Passing_Action[Receiver],Adjacency_Matrix1[[#Headers],[4]],Passing_Action[Passer],Adjacency_Matrix1[[#This Row],[Player_ID]])</f>
        <v>0</v>
      </c>
      <c r="N10" s="8">
        <f>COUNTIFS(Passing_Action[Team],1,Passing_Action[Receiver],Adjacency_Matrix1[[#Headers],[5]],Passing_Action[Passer],Adjacency_Matrix1[[#This Row],[Player_ID]])</f>
        <v>1</v>
      </c>
      <c r="O10" s="8">
        <f>COUNTIFS(Passing_Action[Team],1,Passing_Action[Receiver],Adjacency_Matrix1[[#Headers],[6]],Passing_Action[Passer],Adjacency_Matrix1[[#This Row],[Player_ID]])</f>
        <v>0</v>
      </c>
      <c r="P10" s="8">
        <f>COUNTIFS(Passing_Action[Team],1,Passing_Action[Receiver],Adjacency_Matrix1[[#Headers],[7]],Passing_Action[Passer],Adjacency_Matrix1[[#This Row],[Player_ID]])</f>
        <v>0</v>
      </c>
      <c r="Q10" s="8">
        <f>COUNTIFS(Passing_Action[Team],1,Passing_Action[Receiver],Adjacency_Matrix1[[#Headers],[8]],Passing_Action[Passer],Adjacency_Matrix1[[#This Row],[Player_ID]])</f>
        <v>0</v>
      </c>
      <c r="R10" s="8">
        <f>COUNTIFS(Passing_Action[Team],1,Passing_Action[Receiver],Adjacency_Matrix1[[#Headers],[9]],Passing_Action[Passer],Adjacency_Matrix1[[#This Row],[Player_ID]])</f>
        <v>0</v>
      </c>
      <c r="S10" s="8">
        <f>COUNTIFS(Passing_Action[Team],1,Passing_Action[Receiver],Adjacency_Matrix1[[#Headers],[10]],Passing_Action[Passer],Adjacency_Matrix1[[#This Row],[Player_ID]])</f>
        <v>0</v>
      </c>
      <c r="T10" s="8">
        <f>COUNTIFS(Passing_Action[Team],1,Passing_Action[Receiver],Adjacency_Matrix1[[#Headers],[11]],Passing_Action[Passer],Adjacency_Matrix1[[#This Row],[Player_ID]])</f>
        <v>0</v>
      </c>
      <c r="U10" s="8">
        <f>COUNTIFS(Passing_Action[Team],1,Passing_Action[Receiver],Adjacency_Matrix1[[#Headers],[12]],Passing_Action[Passer],Adjacency_Matrix1[[#This Row],[Player_ID]])</f>
        <v>0</v>
      </c>
      <c r="V10" s="8">
        <f>COUNTIFS(Passing_Action[Team],1,Passing_Action[Receiver],Adjacency_Matrix1[[#Headers],[13]],Passing_Action[Passer],Adjacency_Matrix1[[#This Row],[Player_ID]])</f>
        <v>0</v>
      </c>
      <c r="W10" s="8">
        <f>COUNTIFS(Passing_Action[Team],1,Passing_Action[Receiver],Adjacency_Matrix1[[#Headers],[14]],Passing_Action[Passer],Adjacency_Matrix1[[#This Row],[Player_ID]])</f>
        <v>0</v>
      </c>
      <c r="X10" s="8">
        <f>COUNTIFS(Passing_Action[Team],1,Passing_Action[Receiver],Adjacency_Matrix1[[#Headers],[15]],Passing_Action[Passer],Adjacency_Matrix1[[#This Row],[Player_ID]])</f>
        <v>0</v>
      </c>
      <c r="Y10" s="8">
        <f>COUNTIFS(Passing_Action[Team],1,Passing_Action[Receiver],Adjacency_Matrix1[[#Headers],[16]],Passing_Action[Passer],Adjacency_Matrix1[[#This Row],[Player_ID]])</f>
        <v>0</v>
      </c>
      <c r="Z10" s="8">
        <f>COUNTIFS(Passing_Action[Team],1,Passing_Action[Receiver],Adjacency_Matrix1[[#Headers],[17]],Passing_Action[Passer],Adjacency_Matrix1[[#This Row],[Player_ID]])</f>
        <v>0</v>
      </c>
      <c r="AA10" s="8">
        <f>COUNTIFS(Passing_Action[Team],1,Passing_Action[Receiver],Adjacency_Matrix1[[#Headers],[18]],Passing_Action[Passer],Adjacency_Matrix1[[#This Row],[Player_ID]])</f>
        <v>0</v>
      </c>
      <c r="AB10" s="8">
        <f>COUNTIFS(Passing_Action[Team],1,Passing_Action[Receiver],Adjacency_Matrix1[[#Headers],[19]],Passing_Action[Passer],Adjacency_Matrix1[[#This Row],[Player_ID]])</f>
        <v>0</v>
      </c>
      <c r="AC10" s="8">
        <f>COUNTIFS(Passing_Action[Team],1,Passing_Action[Receiver],Adjacency_Matrix1[[#Headers],[20]],Passing_Action[Passer],Adjacency_Matrix1[[#This Row],[Player_ID]])</f>
        <v>0</v>
      </c>
      <c r="AD10"/>
      <c r="AE10" s="33">
        <f>SUM(Adjacency_Matrix1[[#This Row],[1]:[20]])</f>
        <v>2</v>
      </c>
    </row>
    <row r="11" spans="1:31" ht="22" x14ac:dyDescent="0.3">
      <c r="A11" s="39">
        <v>1</v>
      </c>
      <c r="B11" s="26">
        <v>8</v>
      </c>
      <c r="C11" s="27">
        <v>17</v>
      </c>
      <c r="D11"/>
      <c r="E11" s="25"/>
      <c r="F11" s="26" t="s">
        <v>29</v>
      </c>
      <c r="G11" s="27">
        <v>5</v>
      </c>
      <c r="H11"/>
      <c r="I11" s="4">
        <v>5</v>
      </c>
      <c r="J11" s="6">
        <f>COUNTIFS(Passing_Action[Team],1,Passing_Action[Receiver],Adjacency_Matrix1[[#Headers],[1]],Passing_Action[Passer],Adjacency_Matrix1[[#This Row],[Player_ID]])</f>
        <v>0</v>
      </c>
      <c r="K11" s="6">
        <f>COUNTIFS(Passing_Action[Team],1,Passing_Action[Receiver],Adjacency_Matrix1[[#Headers],[2]],Passing_Action[Passer],Adjacency_Matrix1[[#This Row],[Player_ID]])</f>
        <v>0</v>
      </c>
      <c r="L11" s="6">
        <f>COUNTIFS(Passing_Action[Team],1,Passing_Action[Receiver],Adjacency_Matrix1[[#Headers],[3]],Passing_Action[Passer],Adjacency_Matrix1[[#This Row],[Player_ID]])</f>
        <v>1</v>
      </c>
      <c r="M11" s="6">
        <f>COUNTIFS(Passing_Action[Team],1,Passing_Action[Receiver],Adjacency_Matrix1[[#Headers],[4]],Passing_Action[Passer],Adjacency_Matrix1[[#This Row],[Player_ID]])</f>
        <v>0</v>
      </c>
      <c r="N11" s="5">
        <f>COUNTIFS(Passing_Action[Team],1,Passing_Action[Receiver],Adjacency_Matrix1[[#Headers],[5]],Passing_Action[Passer],Adjacency_Matrix1[[#This Row],[Player_ID]])</f>
        <v>0</v>
      </c>
      <c r="O11" s="6">
        <f>COUNTIFS(Passing_Action[Team],1,Passing_Action[Receiver],Adjacency_Matrix1[[#Headers],[6]],Passing_Action[Passer],Adjacency_Matrix1[[#This Row],[Player_ID]])</f>
        <v>0</v>
      </c>
      <c r="P11" s="6">
        <f>COUNTIFS(Passing_Action[Team],1,Passing_Action[Receiver],Adjacency_Matrix1[[#Headers],[7]],Passing_Action[Passer],Adjacency_Matrix1[[#This Row],[Player_ID]])</f>
        <v>0</v>
      </c>
      <c r="Q11" s="6">
        <f>COUNTIFS(Passing_Action[Team],1,Passing_Action[Receiver],Adjacency_Matrix1[[#Headers],[8]],Passing_Action[Passer],Adjacency_Matrix1[[#This Row],[Player_ID]])</f>
        <v>0</v>
      </c>
      <c r="R11" s="6">
        <f>COUNTIFS(Passing_Action[Team],1,Passing_Action[Receiver],Adjacency_Matrix1[[#Headers],[9]],Passing_Action[Passer],Adjacency_Matrix1[[#This Row],[Player_ID]])</f>
        <v>0</v>
      </c>
      <c r="S11" s="6">
        <f>COUNTIFS(Passing_Action[Team],1,Passing_Action[Receiver],Adjacency_Matrix1[[#Headers],[10]],Passing_Action[Passer],Adjacency_Matrix1[[#This Row],[Player_ID]])</f>
        <v>0</v>
      </c>
      <c r="T11" s="6">
        <f>COUNTIFS(Passing_Action[Team],1,Passing_Action[Receiver],Adjacency_Matrix1[[#Headers],[11]],Passing_Action[Passer],Adjacency_Matrix1[[#This Row],[Player_ID]])</f>
        <v>0</v>
      </c>
      <c r="U11" s="6">
        <f>COUNTIFS(Passing_Action[Team],1,Passing_Action[Receiver],Adjacency_Matrix1[[#Headers],[12]],Passing_Action[Passer],Adjacency_Matrix1[[#This Row],[Player_ID]])</f>
        <v>0</v>
      </c>
      <c r="V11" s="6">
        <f>COUNTIFS(Passing_Action[Team],1,Passing_Action[Receiver],Adjacency_Matrix1[[#Headers],[13]],Passing_Action[Passer],Adjacency_Matrix1[[#This Row],[Player_ID]])</f>
        <v>0</v>
      </c>
      <c r="W11" s="6">
        <f>COUNTIFS(Passing_Action[Team],1,Passing_Action[Receiver],Adjacency_Matrix1[[#Headers],[14]],Passing_Action[Passer],Adjacency_Matrix1[[#This Row],[Player_ID]])</f>
        <v>0</v>
      </c>
      <c r="X11" s="6">
        <f>COUNTIFS(Passing_Action[Team],1,Passing_Action[Receiver],Adjacency_Matrix1[[#Headers],[15]],Passing_Action[Passer],Adjacency_Matrix1[[#This Row],[Player_ID]])</f>
        <v>0</v>
      </c>
      <c r="Y11" s="6">
        <f>COUNTIFS(Passing_Action[Team],1,Passing_Action[Receiver],Adjacency_Matrix1[[#Headers],[16]],Passing_Action[Passer],Adjacency_Matrix1[[#This Row],[Player_ID]])</f>
        <v>0</v>
      </c>
      <c r="Z11" s="6">
        <f>COUNTIFS(Passing_Action[Team],1,Passing_Action[Receiver],Adjacency_Matrix1[[#Headers],[17]],Passing_Action[Passer],Adjacency_Matrix1[[#This Row],[Player_ID]])</f>
        <v>0</v>
      </c>
      <c r="AA11" s="6">
        <f>COUNTIFS(Passing_Action[Team],1,Passing_Action[Receiver],Adjacency_Matrix1[[#Headers],[18]],Passing_Action[Passer],Adjacency_Matrix1[[#This Row],[Player_ID]])</f>
        <v>1</v>
      </c>
      <c r="AB11" s="6">
        <f>COUNTIFS(Passing_Action[Team],1,Passing_Action[Receiver],Adjacency_Matrix1[[#Headers],[19]],Passing_Action[Passer],Adjacency_Matrix1[[#This Row],[Player_ID]])</f>
        <v>0</v>
      </c>
      <c r="AC11" s="6">
        <f>COUNTIFS(Passing_Action[Team],1,Passing_Action[Receiver],Adjacency_Matrix1[[#Headers],[20]],Passing_Action[Passer],Adjacency_Matrix1[[#This Row],[Player_ID]])</f>
        <v>0</v>
      </c>
      <c r="AD11"/>
      <c r="AE11" s="33">
        <f>SUM(Adjacency_Matrix1[[#This Row],[1]:[20]])</f>
        <v>2</v>
      </c>
    </row>
    <row r="12" spans="1:31" ht="22" x14ac:dyDescent="0.3">
      <c r="A12" s="40">
        <v>1</v>
      </c>
      <c r="B12" s="41">
        <v>17</v>
      </c>
      <c r="C12" s="42">
        <v>8</v>
      </c>
      <c r="D12"/>
      <c r="E12" s="1"/>
      <c r="F12" s="28"/>
      <c r="G12" s="29">
        <v>6</v>
      </c>
      <c r="H12"/>
      <c r="I12" s="7">
        <v>6</v>
      </c>
      <c r="J12" s="8">
        <f>COUNTIFS(Passing_Action[Team],1,Passing_Action[Receiver],Adjacency_Matrix1[[#Headers],[1]],Passing_Action[Passer],Adjacency_Matrix1[[#This Row],[Player_ID]])</f>
        <v>0</v>
      </c>
      <c r="K12" s="8">
        <f>COUNTIFS(Passing_Action[Team],1,Passing_Action[Receiver],Adjacency_Matrix1[[#Headers],[2]],Passing_Action[Passer],Adjacency_Matrix1[[#This Row],[Player_ID]])</f>
        <v>0</v>
      </c>
      <c r="L12" s="8">
        <f>COUNTIFS(Passing_Action[Team],1,Passing_Action[Receiver],Adjacency_Matrix1[[#Headers],[3]],Passing_Action[Passer],Adjacency_Matrix1[[#This Row],[Player_ID]])</f>
        <v>0</v>
      </c>
      <c r="M12" s="8">
        <f>COUNTIFS(Passing_Action[Team],1,Passing_Action[Receiver],Adjacency_Matrix1[[#Headers],[4]],Passing_Action[Passer],Adjacency_Matrix1[[#This Row],[Player_ID]])</f>
        <v>0</v>
      </c>
      <c r="N12" s="8">
        <f>COUNTIFS(Passing_Action[Team],1,Passing_Action[Receiver],Adjacency_Matrix1[[#Headers],[5]],Passing_Action[Passer],Adjacency_Matrix1[[#This Row],[Player_ID]])</f>
        <v>0</v>
      </c>
      <c r="O12" s="5">
        <f>COUNTIFS(Passing_Action[Team],1,Passing_Action[Receiver],Adjacency_Matrix1[[#Headers],[6]],Passing_Action[Passer],Adjacency_Matrix1[[#This Row],[Player_ID]])</f>
        <v>0</v>
      </c>
      <c r="P12" s="8">
        <f>COUNTIFS(Passing_Action[Team],1,Passing_Action[Receiver],Adjacency_Matrix1[[#Headers],[7]],Passing_Action[Passer],Adjacency_Matrix1[[#This Row],[Player_ID]])</f>
        <v>0</v>
      </c>
      <c r="Q12" s="8">
        <f>COUNTIFS(Passing_Action[Team],1,Passing_Action[Receiver],Adjacency_Matrix1[[#Headers],[8]],Passing_Action[Passer],Adjacency_Matrix1[[#This Row],[Player_ID]])</f>
        <v>0</v>
      </c>
      <c r="R12" s="8">
        <f>COUNTIFS(Passing_Action[Team],1,Passing_Action[Receiver],Adjacency_Matrix1[[#Headers],[9]],Passing_Action[Passer],Adjacency_Matrix1[[#This Row],[Player_ID]])</f>
        <v>0</v>
      </c>
      <c r="S12" s="8">
        <f>COUNTIFS(Passing_Action[Team],1,Passing_Action[Receiver],Adjacency_Matrix1[[#Headers],[10]],Passing_Action[Passer],Adjacency_Matrix1[[#This Row],[Player_ID]])</f>
        <v>0</v>
      </c>
      <c r="T12" s="8">
        <f>COUNTIFS(Passing_Action[Team],1,Passing_Action[Receiver],Adjacency_Matrix1[[#Headers],[11]],Passing_Action[Passer],Adjacency_Matrix1[[#This Row],[Player_ID]])</f>
        <v>0</v>
      </c>
      <c r="U12" s="8">
        <f>COUNTIFS(Passing_Action[Team],1,Passing_Action[Receiver],Adjacency_Matrix1[[#Headers],[12]],Passing_Action[Passer],Adjacency_Matrix1[[#This Row],[Player_ID]])</f>
        <v>0</v>
      </c>
      <c r="V12" s="8">
        <f>COUNTIFS(Passing_Action[Team],1,Passing_Action[Receiver],Adjacency_Matrix1[[#Headers],[13]],Passing_Action[Passer],Adjacency_Matrix1[[#This Row],[Player_ID]])</f>
        <v>0</v>
      </c>
      <c r="W12" s="8">
        <f>COUNTIFS(Passing_Action[Team],1,Passing_Action[Receiver],Adjacency_Matrix1[[#Headers],[14]],Passing_Action[Passer],Adjacency_Matrix1[[#This Row],[Player_ID]])</f>
        <v>0</v>
      </c>
      <c r="X12" s="8">
        <f>COUNTIFS(Passing_Action[Team],1,Passing_Action[Receiver],Adjacency_Matrix1[[#Headers],[15]],Passing_Action[Passer],Adjacency_Matrix1[[#This Row],[Player_ID]])</f>
        <v>0</v>
      </c>
      <c r="Y12" s="8">
        <f>COUNTIFS(Passing_Action[Team],1,Passing_Action[Receiver],Adjacency_Matrix1[[#Headers],[16]],Passing_Action[Passer],Adjacency_Matrix1[[#This Row],[Player_ID]])</f>
        <v>0</v>
      </c>
      <c r="Z12" s="8">
        <f>COUNTIFS(Passing_Action[Team],1,Passing_Action[Receiver],Adjacency_Matrix1[[#Headers],[17]],Passing_Action[Passer],Adjacency_Matrix1[[#This Row],[Player_ID]])</f>
        <v>1</v>
      </c>
      <c r="AA12" s="8">
        <f>COUNTIFS(Passing_Action[Team],1,Passing_Action[Receiver],Adjacency_Matrix1[[#Headers],[18]],Passing_Action[Passer],Adjacency_Matrix1[[#This Row],[Player_ID]])</f>
        <v>0</v>
      </c>
      <c r="AB12" s="8">
        <f>COUNTIFS(Passing_Action[Team],1,Passing_Action[Receiver],Adjacency_Matrix1[[#Headers],[19]],Passing_Action[Passer],Adjacency_Matrix1[[#This Row],[Player_ID]])</f>
        <v>0</v>
      </c>
      <c r="AC12" s="8">
        <f>COUNTIFS(Passing_Action[Team],1,Passing_Action[Receiver],Adjacency_Matrix1[[#Headers],[20]],Passing_Action[Passer],Adjacency_Matrix1[[#This Row],[Player_ID]])</f>
        <v>0</v>
      </c>
      <c r="AD12"/>
      <c r="AE12" s="33">
        <f>SUM(Adjacency_Matrix1[[#This Row],[1]:[20]])</f>
        <v>1</v>
      </c>
    </row>
    <row r="13" spans="1:31" ht="22" x14ac:dyDescent="0.3">
      <c r="A13" s="39">
        <v>1</v>
      </c>
      <c r="B13" s="26">
        <v>8</v>
      </c>
      <c r="C13" s="27">
        <v>17</v>
      </c>
      <c r="D13"/>
      <c r="E13" s="25"/>
      <c r="F13" s="26"/>
      <c r="G13" s="27">
        <v>7</v>
      </c>
      <c r="H13"/>
      <c r="I13" s="4">
        <v>7</v>
      </c>
      <c r="J13" s="6">
        <f>COUNTIFS(Passing_Action[Team],1,Passing_Action[Receiver],Adjacency_Matrix1[[#Headers],[1]],Passing_Action[Passer],Adjacency_Matrix1[[#This Row],[Player_ID]])</f>
        <v>0</v>
      </c>
      <c r="K13" s="6">
        <f>COUNTIFS(Passing_Action[Team],1,Passing_Action[Receiver],Adjacency_Matrix1[[#Headers],[2]],Passing_Action[Passer],Adjacency_Matrix1[[#This Row],[Player_ID]])</f>
        <v>1</v>
      </c>
      <c r="L13" s="6">
        <f>COUNTIFS(Passing_Action[Team],1,Passing_Action[Receiver],Adjacency_Matrix1[[#Headers],[3]],Passing_Action[Passer],Adjacency_Matrix1[[#This Row],[Player_ID]])</f>
        <v>0</v>
      </c>
      <c r="M13" s="6">
        <f>COUNTIFS(Passing_Action[Team],1,Passing_Action[Receiver],Adjacency_Matrix1[[#Headers],[4]],Passing_Action[Passer],Adjacency_Matrix1[[#This Row],[Player_ID]])</f>
        <v>0</v>
      </c>
      <c r="N13" s="6">
        <f>COUNTIFS(Passing_Action[Team],1,Passing_Action[Receiver],Adjacency_Matrix1[[#Headers],[5]],Passing_Action[Passer],Adjacency_Matrix1[[#This Row],[Player_ID]])</f>
        <v>0</v>
      </c>
      <c r="O13" s="6">
        <f>COUNTIFS(Passing_Action[Team],1,Passing_Action[Receiver],Adjacency_Matrix1[[#Headers],[6]],Passing_Action[Passer],Adjacency_Matrix1[[#This Row],[Player_ID]])</f>
        <v>0</v>
      </c>
      <c r="P13" s="5">
        <f>COUNTIFS(Passing_Action[Team],1,Passing_Action[Receiver],Adjacency_Matrix1[[#Headers],[7]],Passing_Action[Passer],Adjacency_Matrix1[[#This Row],[Player_ID]])</f>
        <v>0</v>
      </c>
      <c r="Q13" s="6">
        <f>COUNTIFS(Passing_Action[Team],1,Passing_Action[Receiver],Adjacency_Matrix1[[#Headers],[8]],Passing_Action[Passer],Adjacency_Matrix1[[#This Row],[Player_ID]])</f>
        <v>0</v>
      </c>
      <c r="R13" s="6">
        <f>COUNTIFS(Passing_Action[Team],1,Passing_Action[Receiver],Adjacency_Matrix1[[#Headers],[9]],Passing_Action[Passer],Adjacency_Matrix1[[#This Row],[Player_ID]])</f>
        <v>0</v>
      </c>
      <c r="S13" s="6">
        <f>COUNTIFS(Passing_Action[Team],1,Passing_Action[Receiver],Adjacency_Matrix1[[#Headers],[10]],Passing_Action[Passer],Adjacency_Matrix1[[#This Row],[Player_ID]])</f>
        <v>0</v>
      </c>
      <c r="T13" s="6">
        <f>COUNTIFS(Passing_Action[Team],1,Passing_Action[Receiver],Adjacency_Matrix1[[#Headers],[11]],Passing_Action[Passer],Adjacency_Matrix1[[#This Row],[Player_ID]])</f>
        <v>0</v>
      </c>
      <c r="U13" s="6">
        <f>COUNTIFS(Passing_Action[Team],1,Passing_Action[Receiver],Adjacency_Matrix1[[#Headers],[12]],Passing_Action[Passer],Adjacency_Matrix1[[#This Row],[Player_ID]])</f>
        <v>0</v>
      </c>
      <c r="V13" s="6">
        <f>COUNTIFS(Passing_Action[Team],1,Passing_Action[Receiver],Adjacency_Matrix1[[#Headers],[13]],Passing_Action[Passer],Adjacency_Matrix1[[#This Row],[Player_ID]])</f>
        <v>0</v>
      </c>
      <c r="W13" s="6">
        <f>COUNTIFS(Passing_Action[Team],1,Passing_Action[Receiver],Adjacency_Matrix1[[#Headers],[14]],Passing_Action[Passer],Adjacency_Matrix1[[#This Row],[Player_ID]])</f>
        <v>0</v>
      </c>
      <c r="X13" s="6">
        <f>COUNTIFS(Passing_Action[Team],1,Passing_Action[Receiver],Adjacency_Matrix1[[#Headers],[15]],Passing_Action[Passer],Adjacency_Matrix1[[#This Row],[Player_ID]])</f>
        <v>0</v>
      </c>
      <c r="Y13" s="6">
        <f>COUNTIFS(Passing_Action[Team],1,Passing_Action[Receiver],Adjacency_Matrix1[[#Headers],[16]],Passing_Action[Passer],Adjacency_Matrix1[[#This Row],[Player_ID]])</f>
        <v>0</v>
      </c>
      <c r="Z13" s="6">
        <f>COUNTIFS(Passing_Action[Team],1,Passing_Action[Receiver],Adjacency_Matrix1[[#Headers],[17]],Passing_Action[Passer],Adjacency_Matrix1[[#This Row],[Player_ID]])</f>
        <v>0</v>
      </c>
      <c r="AA13" s="6">
        <f>COUNTIFS(Passing_Action[Team],1,Passing_Action[Receiver],Adjacency_Matrix1[[#Headers],[18]],Passing_Action[Passer],Adjacency_Matrix1[[#This Row],[Player_ID]])</f>
        <v>0</v>
      </c>
      <c r="AB13" s="6">
        <f>COUNTIFS(Passing_Action[Team],1,Passing_Action[Receiver],Adjacency_Matrix1[[#Headers],[19]],Passing_Action[Passer],Adjacency_Matrix1[[#This Row],[Player_ID]])</f>
        <v>0</v>
      </c>
      <c r="AC13" s="6">
        <f>COUNTIFS(Passing_Action[Team],1,Passing_Action[Receiver],Adjacency_Matrix1[[#Headers],[20]],Passing_Action[Passer],Adjacency_Matrix1[[#This Row],[Player_ID]])</f>
        <v>0</v>
      </c>
      <c r="AD13"/>
      <c r="AE13" s="33">
        <f>SUM(Adjacency_Matrix1[[#This Row],[1]:[20]])</f>
        <v>1</v>
      </c>
    </row>
    <row r="14" spans="1:31" ht="22" x14ac:dyDescent="0.3">
      <c r="A14" s="40">
        <v>1</v>
      </c>
      <c r="B14" s="41">
        <v>17</v>
      </c>
      <c r="C14" s="42">
        <v>20</v>
      </c>
      <c r="D14"/>
      <c r="E14" s="1"/>
      <c r="F14" s="28"/>
      <c r="G14" s="29">
        <v>8</v>
      </c>
      <c r="H14"/>
      <c r="I14" s="7">
        <v>8</v>
      </c>
      <c r="J14" s="8">
        <f>COUNTIFS(Passing_Action[Team],1,Passing_Action[Receiver],Adjacency_Matrix1[[#Headers],[1]],Passing_Action[Passer],Adjacency_Matrix1[[#This Row],[Player_ID]])</f>
        <v>0</v>
      </c>
      <c r="K14" s="8">
        <f>COUNTIFS(Passing_Action[Team],1,Passing_Action[Receiver],Adjacency_Matrix1[[#Headers],[2]],Passing_Action[Passer],Adjacency_Matrix1[[#This Row],[Player_ID]])</f>
        <v>0</v>
      </c>
      <c r="L14" s="8">
        <f>COUNTIFS(Passing_Action[Team],1,Passing_Action[Receiver],Adjacency_Matrix1[[#Headers],[3]],Passing_Action[Passer],Adjacency_Matrix1[[#This Row],[Player_ID]])</f>
        <v>0</v>
      </c>
      <c r="M14" s="8">
        <f>COUNTIFS(Passing_Action[Team],1,Passing_Action[Receiver],Adjacency_Matrix1[[#Headers],[4]],Passing_Action[Passer],Adjacency_Matrix1[[#This Row],[Player_ID]])</f>
        <v>0</v>
      </c>
      <c r="N14" s="8">
        <f>COUNTIFS(Passing_Action[Team],1,Passing_Action[Receiver],Adjacency_Matrix1[[#Headers],[5]],Passing_Action[Passer],Adjacency_Matrix1[[#This Row],[Player_ID]])</f>
        <v>0</v>
      </c>
      <c r="O14" s="8">
        <f>COUNTIFS(Passing_Action[Team],1,Passing_Action[Receiver],Adjacency_Matrix1[[#Headers],[6]],Passing_Action[Passer],Adjacency_Matrix1[[#This Row],[Player_ID]])</f>
        <v>0</v>
      </c>
      <c r="P14" s="8">
        <f>COUNTIFS(Passing_Action[Team],1,Passing_Action[Receiver],Adjacency_Matrix1[[#Headers],[7]],Passing_Action[Passer],Adjacency_Matrix1[[#This Row],[Player_ID]])</f>
        <v>0</v>
      </c>
      <c r="Q14" s="5">
        <f>COUNTIFS(Passing_Action[Team],1,Passing_Action[Receiver],Adjacency_Matrix1[[#Headers],[8]],Passing_Action[Passer],Adjacency_Matrix1[[#This Row],[Player_ID]])</f>
        <v>0</v>
      </c>
      <c r="R14" s="8">
        <f>COUNTIFS(Passing_Action[Team],1,Passing_Action[Receiver],Adjacency_Matrix1[[#Headers],[9]],Passing_Action[Passer],Adjacency_Matrix1[[#This Row],[Player_ID]])</f>
        <v>0</v>
      </c>
      <c r="S14" s="8">
        <f>COUNTIFS(Passing_Action[Team],1,Passing_Action[Receiver],Adjacency_Matrix1[[#Headers],[10]],Passing_Action[Passer],Adjacency_Matrix1[[#This Row],[Player_ID]])</f>
        <v>0</v>
      </c>
      <c r="T14" s="8">
        <f>COUNTIFS(Passing_Action[Team],1,Passing_Action[Receiver],Adjacency_Matrix1[[#Headers],[11]],Passing_Action[Passer],Adjacency_Matrix1[[#This Row],[Player_ID]])</f>
        <v>0</v>
      </c>
      <c r="U14" s="8">
        <f>COUNTIFS(Passing_Action[Team],1,Passing_Action[Receiver],Adjacency_Matrix1[[#Headers],[12]],Passing_Action[Passer],Adjacency_Matrix1[[#This Row],[Player_ID]])</f>
        <v>0</v>
      </c>
      <c r="V14" s="8">
        <f>COUNTIFS(Passing_Action[Team],1,Passing_Action[Receiver],Adjacency_Matrix1[[#Headers],[13]],Passing_Action[Passer],Adjacency_Matrix1[[#This Row],[Player_ID]])</f>
        <v>0</v>
      </c>
      <c r="W14" s="8">
        <f>COUNTIFS(Passing_Action[Team],1,Passing_Action[Receiver],Adjacency_Matrix1[[#Headers],[14]],Passing_Action[Passer],Adjacency_Matrix1[[#This Row],[Player_ID]])</f>
        <v>0</v>
      </c>
      <c r="X14" s="8">
        <f>COUNTIFS(Passing_Action[Team],1,Passing_Action[Receiver],Adjacency_Matrix1[[#Headers],[15]],Passing_Action[Passer],Adjacency_Matrix1[[#This Row],[Player_ID]])</f>
        <v>0</v>
      </c>
      <c r="Y14" s="8">
        <f>COUNTIFS(Passing_Action[Team],1,Passing_Action[Receiver],Adjacency_Matrix1[[#Headers],[16]],Passing_Action[Passer],Adjacency_Matrix1[[#This Row],[Player_ID]])</f>
        <v>0</v>
      </c>
      <c r="Z14" s="8">
        <f>COUNTIFS(Passing_Action[Team],1,Passing_Action[Receiver],Adjacency_Matrix1[[#Headers],[17]],Passing_Action[Passer],Adjacency_Matrix1[[#This Row],[Player_ID]])</f>
        <v>2</v>
      </c>
      <c r="AA14" s="8">
        <f>COUNTIFS(Passing_Action[Team],1,Passing_Action[Receiver],Adjacency_Matrix1[[#Headers],[18]],Passing_Action[Passer],Adjacency_Matrix1[[#This Row],[Player_ID]])</f>
        <v>0</v>
      </c>
      <c r="AB14" s="8">
        <f>COUNTIFS(Passing_Action[Team],1,Passing_Action[Receiver],Adjacency_Matrix1[[#Headers],[19]],Passing_Action[Passer],Adjacency_Matrix1[[#This Row],[Player_ID]])</f>
        <v>0</v>
      </c>
      <c r="AC14" s="8">
        <f>COUNTIFS(Passing_Action[Team],1,Passing_Action[Receiver],Adjacency_Matrix1[[#Headers],[20]],Passing_Action[Passer],Adjacency_Matrix1[[#This Row],[Player_ID]])</f>
        <v>0</v>
      </c>
      <c r="AD14"/>
      <c r="AE14" s="33">
        <f>SUM(Adjacency_Matrix1[[#This Row],[1]:[20]])</f>
        <v>2</v>
      </c>
    </row>
    <row r="15" spans="1:31" ht="22" x14ac:dyDescent="0.3">
      <c r="A15" s="39">
        <v>1</v>
      </c>
      <c r="B15" s="26">
        <v>20</v>
      </c>
      <c r="C15" s="27">
        <v>14</v>
      </c>
      <c r="D15"/>
      <c r="E15" s="25"/>
      <c r="F15" s="26"/>
      <c r="G15" s="27">
        <v>9</v>
      </c>
      <c r="H15"/>
      <c r="I15" s="4">
        <v>9</v>
      </c>
      <c r="J15" s="6">
        <f>COUNTIFS(Passing_Action[Team],1,Passing_Action[Receiver],Adjacency_Matrix1[[#Headers],[1]],Passing_Action[Passer],Adjacency_Matrix1[[#This Row],[Player_ID]])</f>
        <v>0</v>
      </c>
      <c r="K15" s="6">
        <f>COUNTIFS(Passing_Action[Team],1,Passing_Action[Receiver],Adjacency_Matrix1[[#Headers],[2]],Passing_Action[Passer],Adjacency_Matrix1[[#This Row],[Player_ID]])</f>
        <v>0</v>
      </c>
      <c r="L15" s="6">
        <f>COUNTIFS(Passing_Action[Team],1,Passing_Action[Receiver],Adjacency_Matrix1[[#Headers],[3]],Passing_Action[Passer],Adjacency_Matrix1[[#This Row],[Player_ID]])</f>
        <v>0</v>
      </c>
      <c r="M15" s="6">
        <f>COUNTIFS(Passing_Action[Team],1,Passing_Action[Receiver],Adjacency_Matrix1[[#Headers],[4]],Passing_Action[Passer],Adjacency_Matrix1[[#This Row],[Player_ID]])</f>
        <v>0</v>
      </c>
      <c r="N15" s="6">
        <f>COUNTIFS(Passing_Action[Team],1,Passing_Action[Receiver],Adjacency_Matrix1[[#Headers],[5]],Passing_Action[Passer],Adjacency_Matrix1[[#This Row],[Player_ID]])</f>
        <v>0</v>
      </c>
      <c r="O15" s="6">
        <f>COUNTIFS(Passing_Action[Team],1,Passing_Action[Receiver],Adjacency_Matrix1[[#Headers],[6]],Passing_Action[Passer],Adjacency_Matrix1[[#This Row],[Player_ID]])</f>
        <v>0</v>
      </c>
      <c r="P15" s="6">
        <f>COUNTIFS(Passing_Action[Team],1,Passing_Action[Receiver],Adjacency_Matrix1[[#Headers],[7]],Passing_Action[Passer],Adjacency_Matrix1[[#This Row],[Player_ID]])</f>
        <v>0</v>
      </c>
      <c r="Q15" s="6">
        <f>COUNTIFS(Passing_Action[Team],1,Passing_Action[Receiver],Adjacency_Matrix1[[#Headers],[8]],Passing_Action[Passer],Adjacency_Matrix1[[#This Row],[Player_ID]])</f>
        <v>0</v>
      </c>
      <c r="R15" s="5">
        <f>COUNTIFS(Passing_Action[Team],1,Passing_Action[Receiver],Adjacency_Matrix1[[#Headers],[9]],Passing_Action[Passer],Adjacency_Matrix1[[#This Row],[Player_ID]])</f>
        <v>0</v>
      </c>
      <c r="S15" s="6">
        <f>COUNTIFS(Passing_Action[Team],1,Passing_Action[Receiver],Adjacency_Matrix1[[#Headers],[10]],Passing_Action[Passer],Adjacency_Matrix1[[#This Row],[Player_ID]])</f>
        <v>0</v>
      </c>
      <c r="T15" s="6">
        <f>COUNTIFS(Passing_Action[Team],1,Passing_Action[Receiver],Adjacency_Matrix1[[#Headers],[11]],Passing_Action[Passer],Adjacency_Matrix1[[#This Row],[Player_ID]])</f>
        <v>0</v>
      </c>
      <c r="U15" s="6">
        <f>COUNTIFS(Passing_Action[Team],1,Passing_Action[Receiver],Adjacency_Matrix1[[#Headers],[12]],Passing_Action[Passer],Adjacency_Matrix1[[#This Row],[Player_ID]])</f>
        <v>0</v>
      </c>
      <c r="V15" s="6">
        <f>COUNTIFS(Passing_Action[Team],1,Passing_Action[Receiver],Adjacency_Matrix1[[#Headers],[13]],Passing_Action[Passer],Adjacency_Matrix1[[#This Row],[Player_ID]])</f>
        <v>0</v>
      </c>
      <c r="W15" s="6">
        <f>COUNTIFS(Passing_Action[Team],1,Passing_Action[Receiver],Adjacency_Matrix1[[#Headers],[14]],Passing_Action[Passer],Adjacency_Matrix1[[#This Row],[Player_ID]])</f>
        <v>0</v>
      </c>
      <c r="X15" s="6">
        <f>COUNTIFS(Passing_Action[Team],1,Passing_Action[Receiver],Adjacency_Matrix1[[#Headers],[15]],Passing_Action[Passer],Adjacency_Matrix1[[#This Row],[Player_ID]])</f>
        <v>0</v>
      </c>
      <c r="Y15" s="6">
        <f>COUNTIFS(Passing_Action[Team],1,Passing_Action[Receiver],Adjacency_Matrix1[[#Headers],[16]],Passing_Action[Passer],Adjacency_Matrix1[[#This Row],[Player_ID]])</f>
        <v>0</v>
      </c>
      <c r="Z15" s="6">
        <f>COUNTIFS(Passing_Action[Team],1,Passing_Action[Receiver],Adjacency_Matrix1[[#Headers],[17]],Passing_Action[Passer],Adjacency_Matrix1[[#This Row],[Player_ID]])</f>
        <v>0</v>
      </c>
      <c r="AA15" s="6">
        <f>COUNTIFS(Passing_Action[Team],1,Passing_Action[Receiver],Adjacency_Matrix1[[#Headers],[18]],Passing_Action[Passer],Adjacency_Matrix1[[#This Row],[Player_ID]])</f>
        <v>0</v>
      </c>
      <c r="AB15" s="6">
        <f>COUNTIFS(Passing_Action[Team],1,Passing_Action[Receiver],Adjacency_Matrix1[[#Headers],[19]],Passing_Action[Passer],Adjacency_Matrix1[[#This Row],[Player_ID]])</f>
        <v>0</v>
      </c>
      <c r="AC15" s="6">
        <f>COUNTIFS(Passing_Action[Team],1,Passing_Action[Receiver],Adjacency_Matrix1[[#Headers],[20]],Passing_Action[Passer],Adjacency_Matrix1[[#This Row],[Player_ID]])</f>
        <v>0</v>
      </c>
      <c r="AD15"/>
      <c r="AE15" s="33">
        <f>SUM(Adjacency_Matrix1[[#This Row],[1]:[20]])</f>
        <v>0</v>
      </c>
    </row>
    <row r="16" spans="1:31" ht="22" x14ac:dyDescent="0.3">
      <c r="A16" s="40">
        <v>1</v>
      </c>
      <c r="B16" s="41">
        <v>14</v>
      </c>
      <c r="C16" s="42">
        <v>5</v>
      </c>
      <c r="D16"/>
      <c r="E16" s="1"/>
      <c r="F16" s="28"/>
      <c r="G16" s="29">
        <v>10</v>
      </c>
      <c r="H16"/>
      <c r="I16" s="7">
        <v>10</v>
      </c>
      <c r="J16" s="8">
        <f>COUNTIFS(Passing_Action[Team],1,Passing_Action[Receiver],Adjacency_Matrix1[[#Headers],[1]],Passing_Action[Passer],Adjacency_Matrix1[[#This Row],[Player_ID]])</f>
        <v>0</v>
      </c>
      <c r="K16" s="8">
        <f>COUNTIFS(Passing_Action[Team],1,Passing_Action[Receiver],Adjacency_Matrix1[[#Headers],[2]],Passing_Action[Passer],Adjacency_Matrix1[[#This Row],[Player_ID]])</f>
        <v>0</v>
      </c>
      <c r="L16" s="8">
        <f>COUNTIFS(Passing_Action[Team],1,Passing_Action[Receiver],Adjacency_Matrix1[[#Headers],[3]],Passing_Action[Passer],Adjacency_Matrix1[[#This Row],[Player_ID]])</f>
        <v>0</v>
      </c>
      <c r="M16" s="8">
        <f>COUNTIFS(Passing_Action[Team],1,Passing_Action[Receiver],Adjacency_Matrix1[[#Headers],[4]],Passing_Action[Passer],Adjacency_Matrix1[[#This Row],[Player_ID]])</f>
        <v>0</v>
      </c>
      <c r="N16" s="8">
        <f>COUNTIFS(Passing_Action[Team],1,Passing_Action[Receiver],Adjacency_Matrix1[[#Headers],[5]],Passing_Action[Passer],Adjacency_Matrix1[[#This Row],[Player_ID]])</f>
        <v>0</v>
      </c>
      <c r="O16" s="8">
        <f>COUNTIFS(Passing_Action[Team],1,Passing_Action[Receiver],Adjacency_Matrix1[[#Headers],[6]],Passing_Action[Passer],Adjacency_Matrix1[[#This Row],[Player_ID]])</f>
        <v>0</v>
      </c>
      <c r="P16" s="8">
        <f>COUNTIFS(Passing_Action[Team],1,Passing_Action[Receiver],Adjacency_Matrix1[[#Headers],[7]],Passing_Action[Passer],Adjacency_Matrix1[[#This Row],[Player_ID]])</f>
        <v>0</v>
      </c>
      <c r="Q16" s="8">
        <f>COUNTIFS(Passing_Action[Team],1,Passing_Action[Receiver],Adjacency_Matrix1[[#Headers],[8]],Passing_Action[Passer],Adjacency_Matrix1[[#This Row],[Player_ID]])</f>
        <v>0</v>
      </c>
      <c r="R16" s="8">
        <f>COUNTIFS(Passing_Action[Team],1,Passing_Action[Receiver],Adjacency_Matrix1[[#Headers],[9]],Passing_Action[Passer],Adjacency_Matrix1[[#This Row],[Player_ID]])</f>
        <v>0</v>
      </c>
      <c r="S16" s="5">
        <f>COUNTIFS(Passing_Action[Team],1,Passing_Action[Receiver],Adjacency_Matrix1[[#Headers],[10]],Passing_Action[Passer],Adjacency_Matrix1[[#This Row],[Player_ID]])</f>
        <v>0</v>
      </c>
      <c r="T16" s="8">
        <f>COUNTIFS(Passing_Action[Team],1,Passing_Action[Receiver],Adjacency_Matrix1[[#Headers],[11]],Passing_Action[Passer],Adjacency_Matrix1[[#This Row],[Player_ID]])</f>
        <v>1</v>
      </c>
      <c r="U16" s="8">
        <f>COUNTIFS(Passing_Action[Team],1,Passing_Action[Receiver],Adjacency_Matrix1[[#Headers],[12]],Passing_Action[Passer],Adjacency_Matrix1[[#This Row],[Player_ID]])</f>
        <v>1</v>
      </c>
      <c r="V16" s="8">
        <f>COUNTIFS(Passing_Action[Team],1,Passing_Action[Receiver],Adjacency_Matrix1[[#Headers],[13]],Passing_Action[Passer],Adjacency_Matrix1[[#This Row],[Player_ID]])</f>
        <v>0</v>
      </c>
      <c r="W16" s="8">
        <f>COUNTIFS(Passing_Action[Team],1,Passing_Action[Receiver],Adjacency_Matrix1[[#Headers],[14]],Passing_Action[Passer],Adjacency_Matrix1[[#This Row],[Player_ID]])</f>
        <v>0</v>
      </c>
      <c r="X16" s="8">
        <f>COUNTIFS(Passing_Action[Team],1,Passing_Action[Receiver],Adjacency_Matrix1[[#Headers],[15]],Passing_Action[Passer],Adjacency_Matrix1[[#This Row],[Player_ID]])</f>
        <v>0</v>
      </c>
      <c r="Y16" s="8">
        <f>COUNTIFS(Passing_Action[Team],1,Passing_Action[Receiver],Adjacency_Matrix1[[#Headers],[16]],Passing_Action[Passer],Adjacency_Matrix1[[#This Row],[Player_ID]])</f>
        <v>0</v>
      </c>
      <c r="Z16" s="8">
        <f>COUNTIFS(Passing_Action[Team],1,Passing_Action[Receiver],Adjacency_Matrix1[[#Headers],[17]],Passing_Action[Passer],Adjacency_Matrix1[[#This Row],[Player_ID]])</f>
        <v>0</v>
      </c>
      <c r="AA16" s="8">
        <f>COUNTIFS(Passing_Action[Team],1,Passing_Action[Receiver],Adjacency_Matrix1[[#Headers],[18]],Passing_Action[Passer],Adjacency_Matrix1[[#This Row],[Player_ID]])</f>
        <v>0</v>
      </c>
      <c r="AB16" s="8">
        <f>COUNTIFS(Passing_Action[Team],1,Passing_Action[Receiver],Adjacency_Matrix1[[#Headers],[19]],Passing_Action[Passer],Adjacency_Matrix1[[#This Row],[Player_ID]])</f>
        <v>0</v>
      </c>
      <c r="AC16" s="8">
        <f>COUNTIFS(Passing_Action[Team],1,Passing_Action[Receiver],Adjacency_Matrix1[[#Headers],[20]],Passing_Action[Passer],Adjacency_Matrix1[[#This Row],[Player_ID]])</f>
        <v>0</v>
      </c>
      <c r="AD16"/>
      <c r="AE16" s="33">
        <f>SUM(Adjacency_Matrix1[[#This Row],[1]:[20]])</f>
        <v>2</v>
      </c>
    </row>
    <row r="17" spans="1:31" ht="22" x14ac:dyDescent="0.3">
      <c r="A17" s="39">
        <v>1</v>
      </c>
      <c r="B17" s="26">
        <v>5</v>
      </c>
      <c r="C17" s="27">
        <v>18</v>
      </c>
      <c r="D17"/>
      <c r="E17" s="25"/>
      <c r="F17" s="26"/>
      <c r="G17" s="27">
        <v>11</v>
      </c>
      <c r="H17"/>
      <c r="I17" s="4">
        <v>11</v>
      </c>
      <c r="J17" s="6">
        <f>COUNTIFS(Passing_Action[Team],1,Passing_Action[Receiver],Adjacency_Matrix1[[#Headers],[1]],Passing_Action[Passer],Adjacency_Matrix1[[#This Row],[Player_ID]])</f>
        <v>0</v>
      </c>
      <c r="K17" s="6">
        <f>COUNTIFS(Passing_Action[Team],1,Passing_Action[Receiver],Adjacency_Matrix1[[#Headers],[2]],Passing_Action[Passer],Adjacency_Matrix1[[#This Row],[Player_ID]])</f>
        <v>0</v>
      </c>
      <c r="L17" s="6">
        <f>COUNTIFS(Passing_Action[Team],1,Passing_Action[Receiver],Adjacency_Matrix1[[#Headers],[3]],Passing_Action[Passer],Adjacency_Matrix1[[#This Row],[Player_ID]])</f>
        <v>0</v>
      </c>
      <c r="M17" s="6">
        <f>COUNTIFS(Passing_Action[Team],1,Passing_Action[Receiver],Adjacency_Matrix1[[#Headers],[4]],Passing_Action[Passer],Adjacency_Matrix1[[#This Row],[Player_ID]])</f>
        <v>0</v>
      </c>
      <c r="N17" s="6">
        <f>COUNTIFS(Passing_Action[Team],1,Passing_Action[Receiver],Adjacency_Matrix1[[#Headers],[5]],Passing_Action[Passer],Adjacency_Matrix1[[#This Row],[Player_ID]])</f>
        <v>0</v>
      </c>
      <c r="O17" s="6">
        <f>COUNTIFS(Passing_Action[Team],1,Passing_Action[Receiver],Adjacency_Matrix1[[#Headers],[6]],Passing_Action[Passer],Adjacency_Matrix1[[#This Row],[Player_ID]])</f>
        <v>0</v>
      </c>
      <c r="P17" s="6">
        <f>COUNTIFS(Passing_Action[Team],1,Passing_Action[Receiver],Adjacency_Matrix1[[#Headers],[7]],Passing_Action[Passer],Adjacency_Matrix1[[#This Row],[Player_ID]])</f>
        <v>0</v>
      </c>
      <c r="Q17" s="6">
        <f>COUNTIFS(Passing_Action[Team],1,Passing_Action[Receiver],Adjacency_Matrix1[[#Headers],[8]],Passing_Action[Passer],Adjacency_Matrix1[[#This Row],[Player_ID]])</f>
        <v>0</v>
      </c>
      <c r="R17" s="6">
        <f>COUNTIFS(Passing_Action[Team],1,Passing_Action[Receiver],Adjacency_Matrix1[[#Headers],[9]],Passing_Action[Passer],Adjacency_Matrix1[[#This Row],[Player_ID]])</f>
        <v>0</v>
      </c>
      <c r="S17" s="6">
        <f>COUNTIFS(Passing_Action[Team],1,Passing_Action[Receiver],Adjacency_Matrix1[[#Headers],[10]],Passing_Action[Passer],Adjacency_Matrix1[[#This Row],[Player_ID]])</f>
        <v>0</v>
      </c>
      <c r="T17" s="5">
        <f>COUNTIFS(Passing_Action[Team],1,Passing_Action[Receiver],Adjacency_Matrix1[[#Headers],[11]],Passing_Action[Passer],Adjacency_Matrix1[[#This Row],[Player_ID]])</f>
        <v>0</v>
      </c>
      <c r="U17" s="6">
        <f>COUNTIFS(Passing_Action[Team],1,Passing_Action[Receiver],Adjacency_Matrix1[[#Headers],[12]],Passing_Action[Passer],Adjacency_Matrix1[[#This Row],[Player_ID]])</f>
        <v>0</v>
      </c>
      <c r="V17" s="6">
        <f>COUNTIFS(Passing_Action[Team],1,Passing_Action[Receiver],Adjacency_Matrix1[[#Headers],[13]],Passing_Action[Passer],Adjacency_Matrix1[[#This Row],[Player_ID]])</f>
        <v>0</v>
      </c>
      <c r="W17" s="6">
        <f>COUNTIFS(Passing_Action[Team],1,Passing_Action[Receiver],Adjacency_Matrix1[[#Headers],[14]],Passing_Action[Passer],Adjacency_Matrix1[[#This Row],[Player_ID]])</f>
        <v>0</v>
      </c>
      <c r="X17" s="6">
        <f>COUNTIFS(Passing_Action[Team],1,Passing_Action[Receiver],Adjacency_Matrix1[[#Headers],[15]],Passing_Action[Passer],Adjacency_Matrix1[[#This Row],[Player_ID]])</f>
        <v>0</v>
      </c>
      <c r="Y17" s="6">
        <f>COUNTIFS(Passing_Action[Team],1,Passing_Action[Receiver],Adjacency_Matrix1[[#Headers],[16]],Passing_Action[Passer],Adjacency_Matrix1[[#This Row],[Player_ID]])</f>
        <v>0</v>
      </c>
      <c r="Z17" s="6">
        <f>COUNTIFS(Passing_Action[Team],1,Passing_Action[Receiver],Adjacency_Matrix1[[#Headers],[17]],Passing_Action[Passer],Adjacency_Matrix1[[#This Row],[Player_ID]])</f>
        <v>0</v>
      </c>
      <c r="AA17" s="6">
        <f>COUNTIFS(Passing_Action[Team],1,Passing_Action[Receiver],Adjacency_Matrix1[[#Headers],[18]],Passing_Action[Passer],Adjacency_Matrix1[[#This Row],[Player_ID]])</f>
        <v>0</v>
      </c>
      <c r="AB17" s="6">
        <f>COUNTIFS(Passing_Action[Team],1,Passing_Action[Receiver],Adjacency_Matrix1[[#Headers],[19]],Passing_Action[Passer],Adjacency_Matrix1[[#This Row],[Player_ID]])</f>
        <v>0</v>
      </c>
      <c r="AC17" s="6">
        <f>COUNTIFS(Passing_Action[Team],1,Passing_Action[Receiver],Adjacency_Matrix1[[#Headers],[20]],Passing_Action[Passer],Adjacency_Matrix1[[#This Row],[Player_ID]])</f>
        <v>0</v>
      </c>
      <c r="AD17"/>
      <c r="AE17" s="33">
        <f>SUM(Adjacency_Matrix1[[#This Row],[1]:[20]])</f>
        <v>0</v>
      </c>
    </row>
    <row r="18" spans="1:31" ht="22" x14ac:dyDescent="0.3">
      <c r="A18" s="40">
        <v>1</v>
      </c>
      <c r="B18" s="41">
        <v>18</v>
      </c>
      <c r="C18" s="42">
        <v>7</v>
      </c>
      <c r="D18"/>
      <c r="E18" s="1"/>
      <c r="F18" s="28"/>
      <c r="G18" s="29">
        <v>12</v>
      </c>
      <c r="H18"/>
      <c r="I18" s="7">
        <v>12</v>
      </c>
      <c r="J18" s="8">
        <f>COUNTIFS(Passing_Action[Team],1,Passing_Action[Receiver],Adjacency_Matrix1[[#Headers],[1]],Passing_Action[Passer],Adjacency_Matrix1[[#This Row],[Player_ID]])</f>
        <v>0</v>
      </c>
      <c r="K18" s="8">
        <f>COUNTIFS(Passing_Action[Team],1,Passing_Action[Receiver],Adjacency_Matrix1[[#Headers],[2]],Passing_Action[Passer],Adjacency_Matrix1[[#This Row],[Player_ID]])</f>
        <v>0</v>
      </c>
      <c r="L18" s="8">
        <f>COUNTIFS(Passing_Action[Team],1,Passing_Action[Receiver],Adjacency_Matrix1[[#Headers],[3]],Passing_Action[Passer],Adjacency_Matrix1[[#This Row],[Player_ID]])</f>
        <v>0</v>
      </c>
      <c r="M18" s="8">
        <f>COUNTIFS(Passing_Action[Team],1,Passing_Action[Receiver],Adjacency_Matrix1[[#Headers],[4]],Passing_Action[Passer],Adjacency_Matrix1[[#This Row],[Player_ID]])</f>
        <v>1</v>
      </c>
      <c r="N18" s="8">
        <f>COUNTIFS(Passing_Action[Team],1,Passing_Action[Receiver],Adjacency_Matrix1[[#Headers],[5]],Passing_Action[Passer],Adjacency_Matrix1[[#This Row],[Player_ID]])</f>
        <v>0</v>
      </c>
      <c r="O18" s="8">
        <f>COUNTIFS(Passing_Action[Team],1,Passing_Action[Receiver],Adjacency_Matrix1[[#Headers],[6]],Passing_Action[Passer],Adjacency_Matrix1[[#This Row],[Player_ID]])</f>
        <v>0</v>
      </c>
      <c r="P18" s="8">
        <f>COUNTIFS(Passing_Action[Team],1,Passing_Action[Receiver],Adjacency_Matrix1[[#Headers],[7]],Passing_Action[Passer],Adjacency_Matrix1[[#This Row],[Player_ID]])</f>
        <v>0</v>
      </c>
      <c r="Q18" s="8">
        <f>COUNTIFS(Passing_Action[Team],1,Passing_Action[Receiver],Adjacency_Matrix1[[#Headers],[8]],Passing_Action[Passer],Adjacency_Matrix1[[#This Row],[Player_ID]])</f>
        <v>0</v>
      </c>
      <c r="R18" s="8">
        <f>COUNTIFS(Passing_Action[Team],1,Passing_Action[Receiver],Adjacency_Matrix1[[#Headers],[9]],Passing_Action[Passer],Adjacency_Matrix1[[#This Row],[Player_ID]])</f>
        <v>0</v>
      </c>
      <c r="S18" s="8">
        <f>COUNTIFS(Passing_Action[Team],1,Passing_Action[Receiver],Adjacency_Matrix1[[#Headers],[10]],Passing_Action[Passer],Adjacency_Matrix1[[#This Row],[Player_ID]])</f>
        <v>0</v>
      </c>
      <c r="T18" s="8">
        <f>COUNTIFS(Passing_Action[Team],1,Passing_Action[Receiver],Adjacency_Matrix1[[#Headers],[11]],Passing_Action[Passer],Adjacency_Matrix1[[#This Row],[Player_ID]])</f>
        <v>0</v>
      </c>
      <c r="U18" s="5">
        <f>COUNTIFS(Passing_Action[Team],1,Passing_Action[Receiver],Adjacency_Matrix1[[#Headers],[12]],Passing_Action[Passer],Adjacency_Matrix1[[#This Row],[Player_ID]])</f>
        <v>0</v>
      </c>
      <c r="V18" s="8">
        <f>COUNTIFS(Passing_Action[Team],1,Passing_Action[Receiver],Adjacency_Matrix1[[#Headers],[13]],Passing_Action[Passer],Adjacency_Matrix1[[#This Row],[Player_ID]])</f>
        <v>0</v>
      </c>
      <c r="W18" s="8">
        <f>COUNTIFS(Passing_Action[Team],1,Passing_Action[Receiver],Adjacency_Matrix1[[#Headers],[14]],Passing_Action[Passer],Adjacency_Matrix1[[#This Row],[Player_ID]])</f>
        <v>0</v>
      </c>
      <c r="X18" s="8">
        <f>COUNTIFS(Passing_Action[Team],1,Passing_Action[Receiver],Adjacency_Matrix1[[#Headers],[15]],Passing_Action[Passer],Adjacency_Matrix1[[#This Row],[Player_ID]])</f>
        <v>0</v>
      </c>
      <c r="Y18" s="8">
        <f>COUNTIFS(Passing_Action[Team],1,Passing_Action[Receiver],Adjacency_Matrix1[[#Headers],[16]],Passing_Action[Passer],Adjacency_Matrix1[[#This Row],[Player_ID]])</f>
        <v>0</v>
      </c>
      <c r="Z18" s="8">
        <f>COUNTIFS(Passing_Action[Team],1,Passing_Action[Receiver],Adjacency_Matrix1[[#Headers],[17]],Passing_Action[Passer],Adjacency_Matrix1[[#This Row],[Player_ID]])</f>
        <v>1</v>
      </c>
      <c r="AA18" s="8">
        <f>COUNTIFS(Passing_Action[Team],1,Passing_Action[Receiver],Adjacency_Matrix1[[#Headers],[18]],Passing_Action[Passer],Adjacency_Matrix1[[#This Row],[Player_ID]])</f>
        <v>0</v>
      </c>
      <c r="AB18" s="8">
        <f>COUNTIFS(Passing_Action[Team],1,Passing_Action[Receiver],Adjacency_Matrix1[[#Headers],[19]],Passing_Action[Passer],Adjacency_Matrix1[[#This Row],[Player_ID]])</f>
        <v>0</v>
      </c>
      <c r="AC18" s="8">
        <f>COUNTIFS(Passing_Action[Team],1,Passing_Action[Receiver],Adjacency_Matrix1[[#Headers],[20]],Passing_Action[Passer],Adjacency_Matrix1[[#This Row],[Player_ID]])</f>
        <v>1</v>
      </c>
      <c r="AD18"/>
      <c r="AE18" s="33">
        <f>SUM(Adjacency_Matrix1[[#This Row],[1]:[20]])</f>
        <v>3</v>
      </c>
    </row>
    <row r="19" spans="1:31" ht="22" x14ac:dyDescent="0.3">
      <c r="A19" s="39">
        <v>1</v>
      </c>
      <c r="B19" s="26">
        <v>7</v>
      </c>
      <c r="C19" s="27">
        <v>2</v>
      </c>
      <c r="D19"/>
      <c r="E19" s="25"/>
      <c r="F19" s="26"/>
      <c r="G19" s="27">
        <v>13</v>
      </c>
      <c r="H19"/>
      <c r="I19" s="4">
        <v>13</v>
      </c>
      <c r="J19" s="6">
        <f>COUNTIFS(Passing_Action[Team],1,Passing_Action[Receiver],Adjacency_Matrix1[[#Headers],[1]],Passing_Action[Passer],Adjacency_Matrix1[[#This Row],[Player_ID]])</f>
        <v>1</v>
      </c>
      <c r="K19" s="6">
        <f>COUNTIFS(Passing_Action[Team],1,Passing_Action[Receiver],Adjacency_Matrix1[[#Headers],[2]],Passing_Action[Passer],Adjacency_Matrix1[[#This Row],[Player_ID]])</f>
        <v>0</v>
      </c>
      <c r="L19" s="6">
        <f>COUNTIFS(Passing_Action[Team],1,Passing_Action[Receiver],Adjacency_Matrix1[[#Headers],[3]],Passing_Action[Passer],Adjacency_Matrix1[[#This Row],[Player_ID]])</f>
        <v>0</v>
      </c>
      <c r="M19" s="6">
        <f>COUNTIFS(Passing_Action[Team],1,Passing_Action[Receiver],Adjacency_Matrix1[[#Headers],[4]],Passing_Action[Passer],Adjacency_Matrix1[[#This Row],[Player_ID]])</f>
        <v>0</v>
      </c>
      <c r="N19" s="6">
        <f>COUNTIFS(Passing_Action[Team],1,Passing_Action[Receiver],Adjacency_Matrix1[[#Headers],[5]],Passing_Action[Passer],Adjacency_Matrix1[[#This Row],[Player_ID]])</f>
        <v>0</v>
      </c>
      <c r="O19" s="6">
        <f>COUNTIFS(Passing_Action[Team],1,Passing_Action[Receiver],Adjacency_Matrix1[[#Headers],[6]],Passing_Action[Passer],Adjacency_Matrix1[[#This Row],[Player_ID]])</f>
        <v>0</v>
      </c>
      <c r="P19" s="6">
        <f>COUNTIFS(Passing_Action[Team],1,Passing_Action[Receiver],Adjacency_Matrix1[[#Headers],[7]],Passing_Action[Passer],Adjacency_Matrix1[[#This Row],[Player_ID]])</f>
        <v>0</v>
      </c>
      <c r="Q19" s="6">
        <f>COUNTIFS(Passing_Action[Team],1,Passing_Action[Receiver],Adjacency_Matrix1[[#Headers],[8]],Passing_Action[Passer],Adjacency_Matrix1[[#This Row],[Player_ID]])</f>
        <v>0</v>
      </c>
      <c r="R19" s="6">
        <f>COUNTIFS(Passing_Action[Team],1,Passing_Action[Receiver],Adjacency_Matrix1[[#Headers],[9]],Passing_Action[Passer],Adjacency_Matrix1[[#This Row],[Player_ID]])</f>
        <v>0</v>
      </c>
      <c r="S19" s="6">
        <f>COUNTIFS(Passing_Action[Team],1,Passing_Action[Receiver],Adjacency_Matrix1[[#Headers],[10]],Passing_Action[Passer],Adjacency_Matrix1[[#This Row],[Player_ID]])</f>
        <v>0</v>
      </c>
      <c r="T19" s="6">
        <f>COUNTIFS(Passing_Action[Team],1,Passing_Action[Receiver],Adjacency_Matrix1[[#Headers],[11]],Passing_Action[Passer],Adjacency_Matrix1[[#This Row],[Player_ID]])</f>
        <v>0</v>
      </c>
      <c r="U19" s="6">
        <f>COUNTIFS(Passing_Action[Team],1,Passing_Action[Receiver],Adjacency_Matrix1[[#Headers],[12]],Passing_Action[Passer],Adjacency_Matrix1[[#This Row],[Player_ID]])</f>
        <v>0</v>
      </c>
      <c r="V19" s="5">
        <f>COUNTIFS(Passing_Action[Team],1,Passing_Action[Receiver],Adjacency_Matrix1[[#Headers],[13]],Passing_Action[Passer],Adjacency_Matrix1[[#This Row],[Player_ID]])</f>
        <v>0</v>
      </c>
      <c r="W19" s="6">
        <f>COUNTIFS(Passing_Action[Team],1,Passing_Action[Receiver],Adjacency_Matrix1[[#Headers],[14]],Passing_Action[Passer],Adjacency_Matrix1[[#This Row],[Player_ID]])</f>
        <v>0</v>
      </c>
      <c r="X19" s="6">
        <f>COUNTIFS(Passing_Action[Team],1,Passing_Action[Receiver],Adjacency_Matrix1[[#Headers],[15]],Passing_Action[Passer],Adjacency_Matrix1[[#This Row],[Player_ID]])</f>
        <v>0</v>
      </c>
      <c r="Y19" s="6">
        <f>COUNTIFS(Passing_Action[Team],1,Passing_Action[Receiver],Adjacency_Matrix1[[#Headers],[16]],Passing_Action[Passer],Adjacency_Matrix1[[#This Row],[Player_ID]])</f>
        <v>0</v>
      </c>
      <c r="Z19" s="6">
        <f>COUNTIFS(Passing_Action[Team],1,Passing_Action[Receiver],Adjacency_Matrix1[[#Headers],[17]],Passing_Action[Passer],Adjacency_Matrix1[[#This Row],[Player_ID]])</f>
        <v>0</v>
      </c>
      <c r="AA19" s="6">
        <f>COUNTIFS(Passing_Action[Team],1,Passing_Action[Receiver],Adjacency_Matrix1[[#Headers],[18]],Passing_Action[Passer],Adjacency_Matrix1[[#This Row],[Player_ID]])</f>
        <v>0</v>
      </c>
      <c r="AB19" s="6">
        <f>COUNTIFS(Passing_Action[Team],1,Passing_Action[Receiver],Adjacency_Matrix1[[#Headers],[19]],Passing_Action[Passer],Adjacency_Matrix1[[#This Row],[Player_ID]])</f>
        <v>0</v>
      </c>
      <c r="AC19" s="6">
        <f>COUNTIFS(Passing_Action[Team],1,Passing_Action[Receiver],Adjacency_Matrix1[[#Headers],[20]],Passing_Action[Passer],Adjacency_Matrix1[[#This Row],[Player_ID]])</f>
        <v>0</v>
      </c>
      <c r="AD19"/>
      <c r="AE19" s="33">
        <f>SUM(Adjacency_Matrix1[[#This Row],[1]:[20]])</f>
        <v>1</v>
      </c>
    </row>
    <row r="20" spans="1:31" ht="22" x14ac:dyDescent="0.3">
      <c r="A20" s="40">
        <v>1</v>
      </c>
      <c r="B20" s="41">
        <v>2</v>
      </c>
      <c r="C20" s="42">
        <v>19</v>
      </c>
      <c r="D20"/>
      <c r="E20" s="1"/>
      <c r="F20" s="28"/>
      <c r="G20" s="29">
        <v>14</v>
      </c>
      <c r="H20"/>
      <c r="I20" s="7">
        <v>14</v>
      </c>
      <c r="J20" s="8">
        <f>COUNTIFS(Passing_Action[Team],1,Passing_Action[Receiver],Adjacency_Matrix1[[#Headers],[1]],Passing_Action[Passer],Adjacency_Matrix1[[#This Row],[Player_ID]])</f>
        <v>0</v>
      </c>
      <c r="K20" s="8">
        <f>COUNTIFS(Passing_Action[Team],1,Passing_Action[Receiver],Adjacency_Matrix1[[#Headers],[2]],Passing_Action[Passer],Adjacency_Matrix1[[#This Row],[Player_ID]])</f>
        <v>0</v>
      </c>
      <c r="L20" s="8">
        <f>COUNTIFS(Passing_Action[Team],1,Passing_Action[Receiver],Adjacency_Matrix1[[#Headers],[3]],Passing_Action[Passer],Adjacency_Matrix1[[#This Row],[Player_ID]])</f>
        <v>0</v>
      </c>
      <c r="M20" s="8">
        <f>COUNTIFS(Passing_Action[Team],1,Passing_Action[Receiver],Adjacency_Matrix1[[#Headers],[4]],Passing_Action[Passer],Adjacency_Matrix1[[#This Row],[Player_ID]])</f>
        <v>0</v>
      </c>
      <c r="N20" s="8">
        <f>COUNTIFS(Passing_Action[Team],1,Passing_Action[Receiver],Adjacency_Matrix1[[#Headers],[5]],Passing_Action[Passer],Adjacency_Matrix1[[#This Row],[Player_ID]])</f>
        <v>1</v>
      </c>
      <c r="O20" s="8">
        <f>COUNTIFS(Passing_Action[Team],1,Passing_Action[Receiver],Adjacency_Matrix1[[#Headers],[6]],Passing_Action[Passer],Adjacency_Matrix1[[#This Row],[Player_ID]])</f>
        <v>0</v>
      </c>
      <c r="P20" s="8">
        <f>COUNTIFS(Passing_Action[Team],1,Passing_Action[Receiver],Adjacency_Matrix1[[#Headers],[7]],Passing_Action[Passer],Adjacency_Matrix1[[#This Row],[Player_ID]])</f>
        <v>0</v>
      </c>
      <c r="Q20" s="8">
        <f>COUNTIFS(Passing_Action[Team],1,Passing_Action[Receiver],Adjacency_Matrix1[[#Headers],[8]],Passing_Action[Passer],Adjacency_Matrix1[[#This Row],[Player_ID]])</f>
        <v>0</v>
      </c>
      <c r="R20" s="8">
        <f>COUNTIFS(Passing_Action[Team],1,Passing_Action[Receiver],Adjacency_Matrix1[[#Headers],[9]],Passing_Action[Passer],Adjacency_Matrix1[[#This Row],[Player_ID]])</f>
        <v>0</v>
      </c>
      <c r="S20" s="8">
        <f>COUNTIFS(Passing_Action[Team],1,Passing_Action[Receiver],Adjacency_Matrix1[[#Headers],[10]],Passing_Action[Passer],Adjacency_Matrix1[[#This Row],[Player_ID]])</f>
        <v>0</v>
      </c>
      <c r="T20" s="8">
        <f>COUNTIFS(Passing_Action[Team],1,Passing_Action[Receiver],Adjacency_Matrix1[[#Headers],[11]],Passing_Action[Passer],Adjacency_Matrix1[[#This Row],[Player_ID]])</f>
        <v>0</v>
      </c>
      <c r="U20" s="8">
        <f>COUNTIFS(Passing_Action[Team],1,Passing_Action[Receiver],Adjacency_Matrix1[[#Headers],[12]],Passing_Action[Passer],Adjacency_Matrix1[[#This Row],[Player_ID]])</f>
        <v>1</v>
      </c>
      <c r="V20" s="8">
        <f>COUNTIFS(Passing_Action[Team],1,Passing_Action[Receiver],Adjacency_Matrix1[[#Headers],[13]],Passing_Action[Passer],Adjacency_Matrix1[[#This Row],[Player_ID]])</f>
        <v>0</v>
      </c>
      <c r="W20" s="5">
        <f>COUNTIFS(Passing_Action[Team],1,Passing_Action[Receiver],Adjacency_Matrix1[[#Headers],[14]],Passing_Action[Passer],Adjacency_Matrix1[[#This Row],[Player_ID]])</f>
        <v>0</v>
      </c>
      <c r="X20" s="8">
        <f>COUNTIFS(Passing_Action[Team],1,Passing_Action[Receiver],Adjacency_Matrix1[[#Headers],[15]],Passing_Action[Passer],Adjacency_Matrix1[[#This Row],[Player_ID]])</f>
        <v>0</v>
      </c>
      <c r="Y20" s="8">
        <f>COUNTIFS(Passing_Action[Team],1,Passing_Action[Receiver],Adjacency_Matrix1[[#Headers],[16]],Passing_Action[Passer],Adjacency_Matrix1[[#This Row],[Player_ID]])</f>
        <v>0</v>
      </c>
      <c r="Z20" s="8">
        <f>COUNTIFS(Passing_Action[Team],1,Passing_Action[Receiver],Adjacency_Matrix1[[#Headers],[17]],Passing_Action[Passer],Adjacency_Matrix1[[#This Row],[Player_ID]])</f>
        <v>0</v>
      </c>
      <c r="AA20" s="8">
        <f>COUNTIFS(Passing_Action[Team],1,Passing_Action[Receiver],Adjacency_Matrix1[[#Headers],[18]],Passing_Action[Passer],Adjacency_Matrix1[[#This Row],[Player_ID]])</f>
        <v>0</v>
      </c>
      <c r="AB20" s="8">
        <f>COUNTIFS(Passing_Action[Team],1,Passing_Action[Receiver],Adjacency_Matrix1[[#Headers],[19]],Passing_Action[Passer],Adjacency_Matrix1[[#This Row],[Player_ID]])</f>
        <v>0</v>
      </c>
      <c r="AC20" s="8">
        <f>COUNTIFS(Passing_Action[Team],1,Passing_Action[Receiver],Adjacency_Matrix1[[#Headers],[20]],Passing_Action[Passer],Adjacency_Matrix1[[#This Row],[Player_ID]])</f>
        <v>0</v>
      </c>
      <c r="AD20"/>
      <c r="AE20" s="33">
        <f>SUM(Adjacency_Matrix1[[#This Row],[1]:[20]])</f>
        <v>2</v>
      </c>
    </row>
    <row r="21" spans="1:31" ht="22" x14ac:dyDescent="0.3">
      <c r="A21" s="39">
        <v>1</v>
      </c>
      <c r="B21" s="26">
        <v>19</v>
      </c>
      <c r="C21" s="27">
        <v>3</v>
      </c>
      <c r="D21"/>
      <c r="E21" s="25"/>
      <c r="F21" s="26"/>
      <c r="G21" s="27">
        <v>15</v>
      </c>
      <c r="H21"/>
      <c r="I21" s="4">
        <v>15</v>
      </c>
      <c r="J21" s="6">
        <f>COUNTIFS(Passing_Action[Team],1,Passing_Action[Receiver],Adjacency_Matrix1[[#Headers],[1]],Passing_Action[Passer],Adjacency_Matrix1[[#This Row],[Player_ID]])</f>
        <v>0</v>
      </c>
      <c r="K21" s="6">
        <f>COUNTIFS(Passing_Action[Team],1,Passing_Action[Receiver],Adjacency_Matrix1[[#Headers],[2]],Passing_Action[Passer],Adjacency_Matrix1[[#This Row],[Player_ID]])</f>
        <v>0</v>
      </c>
      <c r="L21" s="6">
        <f>COUNTIFS(Passing_Action[Team],1,Passing_Action[Receiver],Adjacency_Matrix1[[#Headers],[3]],Passing_Action[Passer],Adjacency_Matrix1[[#This Row],[Player_ID]])</f>
        <v>0</v>
      </c>
      <c r="M21" s="6">
        <f>COUNTIFS(Passing_Action[Team],1,Passing_Action[Receiver],Adjacency_Matrix1[[#Headers],[4]],Passing_Action[Passer],Adjacency_Matrix1[[#This Row],[Player_ID]])</f>
        <v>0</v>
      </c>
      <c r="N21" s="6">
        <f>COUNTIFS(Passing_Action[Team],1,Passing_Action[Receiver],Adjacency_Matrix1[[#Headers],[5]],Passing_Action[Passer],Adjacency_Matrix1[[#This Row],[Player_ID]])</f>
        <v>0</v>
      </c>
      <c r="O21" s="6">
        <f>COUNTIFS(Passing_Action[Team],1,Passing_Action[Receiver],Adjacency_Matrix1[[#Headers],[6]],Passing_Action[Passer],Adjacency_Matrix1[[#This Row],[Player_ID]])</f>
        <v>0</v>
      </c>
      <c r="P21" s="6">
        <f>COUNTIFS(Passing_Action[Team],1,Passing_Action[Receiver],Adjacency_Matrix1[[#Headers],[7]],Passing_Action[Passer],Adjacency_Matrix1[[#This Row],[Player_ID]])</f>
        <v>0</v>
      </c>
      <c r="Q21" s="6">
        <f>COUNTIFS(Passing_Action[Team],1,Passing_Action[Receiver],Adjacency_Matrix1[[#Headers],[8]],Passing_Action[Passer],Adjacency_Matrix1[[#This Row],[Player_ID]])</f>
        <v>0</v>
      </c>
      <c r="R21" s="6">
        <f>COUNTIFS(Passing_Action[Team],1,Passing_Action[Receiver],Adjacency_Matrix1[[#Headers],[9]],Passing_Action[Passer],Adjacency_Matrix1[[#This Row],[Player_ID]])</f>
        <v>0</v>
      </c>
      <c r="S21" s="6">
        <f>COUNTIFS(Passing_Action[Team],1,Passing_Action[Receiver],Adjacency_Matrix1[[#Headers],[10]],Passing_Action[Passer],Adjacency_Matrix1[[#This Row],[Player_ID]])</f>
        <v>0</v>
      </c>
      <c r="T21" s="6">
        <f>COUNTIFS(Passing_Action[Team],1,Passing_Action[Receiver],Adjacency_Matrix1[[#Headers],[11]],Passing_Action[Passer],Adjacency_Matrix1[[#This Row],[Player_ID]])</f>
        <v>0</v>
      </c>
      <c r="U21" s="6">
        <f>COUNTIFS(Passing_Action[Team],1,Passing_Action[Receiver],Adjacency_Matrix1[[#Headers],[12]],Passing_Action[Passer],Adjacency_Matrix1[[#This Row],[Player_ID]])</f>
        <v>0</v>
      </c>
      <c r="V21" s="6">
        <f>COUNTIFS(Passing_Action[Team],1,Passing_Action[Receiver],Adjacency_Matrix1[[#Headers],[13]],Passing_Action[Passer],Adjacency_Matrix1[[#This Row],[Player_ID]])</f>
        <v>0</v>
      </c>
      <c r="W21" s="6">
        <f>COUNTIFS(Passing_Action[Team],1,Passing_Action[Receiver],Adjacency_Matrix1[[#Headers],[14]],Passing_Action[Passer],Adjacency_Matrix1[[#This Row],[Player_ID]])</f>
        <v>0</v>
      </c>
      <c r="X21" s="5">
        <f>COUNTIFS(Passing_Action[Team],1,Passing_Action[Receiver],Adjacency_Matrix1[[#Headers],[15]],Passing_Action[Passer],Adjacency_Matrix1[[#This Row],[Player_ID]])</f>
        <v>0</v>
      </c>
      <c r="Y21" s="6">
        <f>COUNTIFS(Passing_Action[Team],1,Passing_Action[Receiver],Adjacency_Matrix1[[#Headers],[16]],Passing_Action[Passer],Adjacency_Matrix1[[#This Row],[Player_ID]])</f>
        <v>0</v>
      </c>
      <c r="Z21" s="6">
        <f>COUNTIFS(Passing_Action[Team],1,Passing_Action[Receiver],Adjacency_Matrix1[[#Headers],[17]],Passing_Action[Passer],Adjacency_Matrix1[[#This Row],[Player_ID]])</f>
        <v>0</v>
      </c>
      <c r="AA21" s="6">
        <f>COUNTIFS(Passing_Action[Team],1,Passing_Action[Receiver],Adjacency_Matrix1[[#Headers],[18]],Passing_Action[Passer],Adjacency_Matrix1[[#This Row],[Player_ID]])</f>
        <v>0</v>
      </c>
      <c r="AB21" s="6">
        <f>COUNTIFS(Passing_Action[Team],1,Passing_Action[Receiver],Adjacency_Matrix1[[#Headers],[19]],Passing_Action[Passer],Adjacency_Matrix1[[#This Row],[Player_ID]])</f>
        <v>0</v>
      </c>
      <c r="AC21" s="6">
        <f>COUNTIFS(Passing_Action[Team],1,Passing_Action[Receiver],Adjacency_Matrix1[[#Headers],[20]],Passing_Action[Passer],Adjacency_Matrix1[[#This Row],[Player_ID]])</f>
        <v>0</v>
      </c>
      <c r="AD21"/>
      <c r="AE21" s="33">
        <f>SUM(Adjacency_Matrix1[[#This Row],[1]:[20]])</f>
        <v>0</v>
      </c>
    </row>
    <row r="22" spans="1:31" ht="22" x14ac:dyDescent="0.3">
      <c r="A22" s="40">
        <v>1</v>
      </c>
      <c r="B22" s="41">
        <v>3</v>
      </c>
      <c r="C22" s="42">
        <v>4</v>
      </c>
      <c r="D22"/>
      <c r="E22" s="1"/>
      <c r="F22" s="28"/>
      <c r="G22" s="29">
        <v>16</v>
      </c>
      <c r="H22"/>
      <c r="I22" s="7">
        <v>16</v>
      </c>
      <c r="J22" s="8">
        <f>COUNTIFS(Passing_Action[Team],1,Passing_Action[Receiver],Adjacency_Matrix1[[#Headers],[1]],Passing_Action[Passer],Adjacency_Matrix1[[#This Row],[Player_ID]])</f>
        <v>0</v>
      </c>
      <c r="K22" s="8">
        <f>COUNTIFS(Passing_Action[Team],1,Passing_Action[Receiver],Adjacency_Matrix1[[#Headers],[2]],Passing_Action[Passer],Adjacency_Matrix1[[#This Row],[Player_ID]])</f>
        <v>0</v>
      </c>
      <c r="L22" s="8">
        <f>COUNTIFS(Passing_Action[Team],1,Passing_Action[Receiver],Adjacency_Matrix1[[#Headers],[3]],Passing_Action[Passer],Adjacency_Matrix1[[#This Row],[Player_ID]])</f>
        <v>0</v>
      </c>
      <c r="M22" s="8">
        <f>COUNTIFS(Passing_Action[Team],1,Passing_Action[Receiver],Adjacency_Matrix1[[#Headers],[4]],Passing_Action[Passer],Adjacency_Matrix1[[#This Row],[Player_ID]])</f>
        <v>0</v>
      </c>
      <c r="N22" s="8">
        <f>COUNTIFS(Passing_Action[Team],1,Passing_Action[Receiver],Adjacency_Matrix1[[#Headers],[5]],Passing_Action[Passer],Adjacency_Matrix1[[#This Row],[Player_ID]])</f>
        <v>0</v>
      </c>
      <c r="O22" s="8">
        <f>COUNTIFS(Passing_Action[Team],1,Passing_Action[Receiver],Adjacency_Matrix1[[#Headers],[6]],Passing_Action[Passer],Adjacency_Matrix1[[#This Row],[Player_ID]])</f>
        <v>0</v>
      </c>
      <c r="P22" s="8">
        <f>COUNTIFS(Passing_Action[Team],1,Passing_Action[Receiver],Adjacency_Matrix1[[#Headers],[7]],Passing_Action[Passer],Adjacency_Matrix1[[#This Row],[Player_ID]])</f>
        <v>0</v>
      </c>
      <c r="Q22" s="8">
        <f>COUNTIFS(Passing_Action[Team],1,Passing_Action[Receiver],Adjacency_Matrix1[[#Headers],[8]],Passing_Action[Passer],Adjacency_Matrix1[[#This Row],[Player_ID]])</f>
        <v>0</v>
      </c>
      <c r="R22" s="8">
        <f>COUNTIFS(Passing_Action[Team],1,Passing_Action[Receiver],Adjacency_Matrix1[[#Headers],[9]],Passing_Action[Passer],Adjacency_Matrix1[[#This Row],[Player_ID]])</f>
        <v>0</v>
      </c>
      <c r="S22" s="8">
        <f>COUNTIFS(Passing_Action[Team],1,Passing_Action[Receiver],Adjacency_Matrix1[[#Headers],[10]],Passing_Action[Passer],Adjacency_Matrix1[[#This Row],[Player_ID]])</f>
        <v>0</v>
      </c>
      <c r="T22" s="8">
        <f>COUNTIFS(Passing_Action[Team],1,Passing_Action[Receiver],Adjacency_Matrix1[[#Headers],[11]],Passing_Action[Passer],Adjacency_Matrix1[[#This Row],[Player_ID]])</f>
        <v>0</v>
      </c>
      <c r="U22" s="8">
        <f>COUNTIFS(Passing_Action[Team],1,Passing_Action[Receiver],Adjacency_Matrix1[[#Headers],[12]],Passing_Action[Passer],Adjacency_Matrix1[[#This Row],[Player_ID]])</f>
        <v>0</v>
      </c>
      <c r="V22" s="8">
        <f>COUNTIFS(Passing_Action[Team],1,Passing_Action[Receiver],Adjacency_Matrix1[[#Headers],[13]],Passing_Action[Passer],Adjacency_Matrix1[[#This Row],[Player_ID]])</f>
        <v>0</v>
      </c>
      <c r="W22" s="8">
        <f>COUNTIFS(Passing_Action[Team],1,Passing_Action[Receiver],Adjacency_Matrix1[[#Headers],[14]],Passing_Action[Passer],Adjacency_Matrix1[[#This Row],[Player_ID]])</f>
        <v>0</v>
      </c>
      <c r="X22" s="8">
        <f>COUNTIFS(Passing_Action[Team],1,Passing_Action[Receiver],Adjacency_Matrix1[[#Headers],[15]],Passing_Action[Passer],Adjacency_Matrix1[[#This Row],[Player_ID]])</f>
        <v>0</v>
      </c>
      <c r="Y22" s="5">
        <f>COUNTIFS(Passing_Action[Team],1,Passing_Action[Receiver],Adjacency_Matrix1[[#Headers],[16]],Passing_Action[Passer],Adjacency_Matrix1[[#This Row],[Player_ID]])</f>
        <v>0</v>
      </c>
      <c r="Z22" s="8">
        <f>COUNTIFS(Passing_Action[Team],1,Passing_Action[Receiver],Adjacency_Matrix1[[#Headers],[17]],Passing_Action[Passer],Adjacency_Matrix1[[#This Row],[Player_ID]])</f>
        <v>0</v>
      </c>
      <c r="AA22" s="8">
        <f>COUNTIFS(Passing_Action[Team],1,Passing_Action[Receiver],Adjacency_Matrix1[[#Headers],[18]],Passing_Action[Passer],Adjacency_Matrix1[[#This Row],[Player_ID]])</f>
        <v>0</v>
      </c>
      <c r="AB22" s="8">
        <f>COUNTIFS(Passing_Action[Team],1,Passing_Action[Receiver],Adjacency_Matrix1[[#Headers],[19]],Passing_Action[Passer],Adjacency_Matrix1[[#This Row],[Player_ID]])</f>
        <v>0</v>
      </c>
      <c r="AC22" s="8">
        <f>COUNTIFS(Passing_Action[Team],1,Passing_Action[Receiver],Adjacency_Matrix1[[#Headers],[20]],Passing_Action[Passer],Adjacency_Matrix1[[#This Row],[Player_ID]])</f>
        <v>0</v>
      </c>
      <c r="AD22"/>
      <c r="AE22" s="33">
        <f>SUM(Adjacency_Matrix1[[#This Row],[1]:[20]])</f>
        <v>0</v>
      </c>
    </row>
    <row r="23" spans="1:31" ht="22" x14ac:dyDescent="0.3">
      <c r="A23" s="39">
        <v>1</v>
      </c>
      <c r="B23" s="26">
        <v>4</v>
      </c>
      <c r="C23" s="27">
        <v>1</v>
      </c>
      <c r="D23"/>
      <c r="E23" s="25"/>
      <c r="F23" s="26"/>
      <c r="G23" s="27">
        <v>17</v>
      </c>
      <c r="H23"/>
      <c r="I23" s="4">
        <v>17</v>
      </c>
      <c r="J23" s="6">
        <f>COUNTIFS(Passing_Action[Team],1,Passing_Action[Receiver],Adjacency_Matrix1[[#Headers],[1]],Passing_Action[Passer],Adjacency_Matrix1[[#This Row],[Player_ID]])</f>
        <v>0</v>
      </c>
      <c r="K23" s="6">
        <f>COUNTIFS(Passing_Action[Team],1,Passing_Action[Receiver],Adjacency_Matrix1[[#Headers],[2]],Passing_Action[Passer],Adjacency_Matrix1[[#This Row],[Player_ID]])</f>
        <v>1</v>
      </c>
      <c r="L23" s="6">
        <f>COUNTIFS(Passing_Action[Team],1,Passing_Action[Receiver],Adjacency_Matrix1[[#Headers],[3]],Passing_Action[Passer],Adjacency_Matrix1[[#This Row],[Player_ID]])</f>
        <v>0</v>
      </c>
      <c r="M23" s="6">
        <f>COUNTIFS(Passing_Action[Team],1,Passing_Action[Receiver],Adjacency_Matrix1[[#Headers],[4]],Passing_Action[Passer],Adjacency_Matrix1[[#This Row],[Player_ID]])</f>
        <v>0</v>
      </c>
      <c r="N23" s="6">
        <f>COUNTIFS(Passing_Action[Team],1,Passing_Action[Receiver],Adjacency_Matrix1[[#Headers],[5]],Passing_Action[Passer],Adjacency_Matrix1[[#This Row],[Player_ID]])</f>
        <v>0</v>
      </c>
      <c r="O23" s="6">
        <f>COUNTIFS(Passing_Action[Team],1,Passing_Action[Receiver],Adjacency_Matrix1[[#Headers],[6]],Passing_Action[Passer],Adjacency_Matrix1[[#This Row],[Player_ID]])</f>
        <v>0</v>
      </c>
      <c r="P23" s="6">
        <f>COUNTIFS(Passing_Action[Team],1,Passing_Action[Receiver],Adjacency_Matrix1[[#Headers],[7]],Passing_Action[Passer],Adjacency_Matrix1[[#This Row],[Player_ID]])</f>
        <v>0</v>
      </c>
      <c r="Q23" s="6">
        <f>COUNTIFS(Passing_Action[Team],1,Passing_Action[Receiver],Adjacency_Matrix1[[#Headers],[8]],Passing_Action[Passer],Adjacency_Matrix1[[#This Row],[Player_ID]])</f>
        <v>1</v>
      </c>
      <c r="R23" s="6">
        <f>COUNTIFS(Passing_Action[Team],1,Passing_Action[Receiver],Adjacency_Matrix1[[#Headers],[9]],Passing_Action[Passer],Adjacency_Matrix1[[#This Row],[Player_ID]])</f>
        <v>0</v>
      </c>
      <c r="S23" s="6">
        <f>COUNTIFS(Passing_Action[Team],1,Passing_Action[Receiver],Adjacency_Matrix1[[#Headers],[10]],Passing_Action[Passer],Adjacency_Matrix1[[#This Row],[Player_ID]])</f>
        <v>0</v>
      </c>
      <c r="T23" s="6">
        <f>COUNTIFS(Passing_Action[Team],1,Passing_Action[Receiver],Adjacency_Matrix1[[#Headers],[11]],Passing_Action[Passer],Adjacency_Matrix1[[#This Row],[Player_ID]])</f>
        <v>0</v>
      </c>
      <c r="U23" s="6">
        <f>COUNTIFS(Passing_Action[Team],1,Passing_Action[Receiver],Adjacency_Matrix1[[#Headers],[12]],Passing_Action[Passer],Adjacency_Matrix1[[#This Row],[Player_ID]])</f>
        <v>0</v>
      </c>
      <c r="V23" s="6">
        <f>COUNTIFS(Passing_Action[Team],1,Passing_Action[Receiver],Adjacency_Matrix1[[#Headers],[13]],Passing_Action[Passer],Adjacency_Matrix1[[#This Row],[Player_ID]])</f>
        <v>0</v>
      </c>
      <c r="W23" s="6">
        <f>COUNTIFS(Passing_Action[Team],1,Passing_Action[Receiver],Adjacency_Matrix1[[#Headers],[14]],Passing_Action[Passer],Adjacency_Matrix1[[#This Row],[Player_ID]])</f>
        <v>0</v>
      </c>
      <c r="X23" s="6">
        <f>COUNTIFS(Passing_Action[Team],1,Passing_Action[Receiver],Adjacency_Matrix1[[#Headers],[15]],Passing_Action[Passer],Adjacency_Matrix1[[#This Row],[Player_ID]])</f>
        <v>0</v>
      </c>
      <c r="Y23" s="6">
        <f>COUNTIFS(Passing_Action[Team],1,Passing_Action[Receiver],Adjacency_Matrix1[[#Headers],[16]],Passing_Action[Passer],Adjacency_Matrix1[[#This Row],[Player_ID]])</f>
        <v>0</v>
      </c>
      <c r="Z23" s="5">
        <f>COUNTIFS(Passing_Action[Team],1,Passing_Action[Receiver],Adjacency_Matrix1[[#Headers],[17]],Passing_Action[Passer],Adjacency_Matrix1[[#This Row],[Player_ID]])</f>
        <v>0</v>
      </c>
      <c r="AA23" s="6">
        <f>COUNTIFS(Passing_Action[Team],1,Passing_Action[Receiver],Adjacency_Matrix1[[#Headers],[18]],Passing_Action[Passer],Adjacency_Matrix1[[#This Row],[Player_ID]])</f>
        <v>0</v>
      </c>
      <c r="AB23" s="6">
        <f>COUNTIFS(Passing_Action[Team],1,Passing_Action[Receiver],Adjacency_Matrix1[[#Headers],[19]],Passing_Action[Passer],Adjacency_Matrix1[[#This Row],[Player_ID]])</f>
        <v>0</v>
      </c>
      <c r="AC23" s="6">
        <f>COUNTIFS(Passing_Action[Team],1,Passing_Action[Receiver],Adjacency_Matrix1[[#Headers],[20]],Passing_Action[Passer],Adjacency_Matrix1[[#This Row],[Player_ID]])</f>
        <v>1</v>
      </c>
      <c r="AD23"/>
      <c r="AE23" s="33">
        <f>SUM(Adjacency_Matrix1[[#This Row],[1]:[20]])</f>
        <v>3</v>
      </c>
    </row>
    <row r="24" spans="1:31" ht="22" x14ac:dyDescent="0.3">
      <c r="A24" s="43">
        <v>1</v>
      </c>
      <c r="B24" s="41">
        <v>19</v>
      </c>
      <c r="C24" s="42">
        <v>15</v>
      </c>
      <c r="D24"/>
      <c r="E24" s="1"/>
      <c r="F24" s="28"/>
      <c r="G24" s="29">
        <v>18</v>
      </c>
      <c r="H24"/>
      <c r="I24" s="7">
        <v>18</v>
      </c>
      <c r="J24" s="8">
        <f>COUNTIFS(Passing_Action[Team],1,Passing_Action[Receiver],Adjacency_Matrix1[[#Headers],[1]],Passing_Action[Passer],Adjacency_Matrix1[[#This Row],[Player_ID]])</f>
        <v>0</v>
      </c>
      <c r="K24" s="8">
        <f>COUNTIFS(Passing_Action[Team],1,Passing_Action[Receiver],Adjacency_Matrix1[[#Headers],[2]],Passing_Action[Passer],Adjacency_Matrix1[[#This Row],[Player_ID]])</f>
        <v>0</v>
      </c>
      <c r="L24" s="8">
        <f>COUNTIFS(Passing_Action[Team],1,Passing_Action[Receiver],Adjacency_Matrix1[[#Headers],[3]],Passing_Action[Passer],Adjacency_Matrix1[[#This Row],[Player_ID]])</f>
        <v>0</v>
      </c>
      <c r="M24" s="8">
        <f>COUNTIFS(Passing_Action[Team],1,Passing_Action[Receiver],Adjacency_Matrix1[[#Headers],[4]],Passing_Action[Passer],Adjacency_Matrix1[[#This Row],[Player_ID]])</f>
        <v>0</v>
      </c>
      <c r="N24" s="8">
        <f>COUNTIFS(Passing_Action[Team],1,Passing_Action[Receiver],Adjacency_Matrix1[[#Headers],[5]],Passing_Action[Passer],Adjacency_Matrix1[[#This Row],[Player_ID]])</f>
        <v>0</v>
      </c>
      <c r="O24" s="8">
        <f>COUNTIFS(Passing_Action[Team],1,Passing_Action[Receiver],Adjacency_Matrix1[[#Headers],[6]],Passing_Action[Passer],Adjacency_Matrix1[[#This Row],[Player_ID]])</f>
        <v>0</v>
      </c>
      <c r="P24" s="8">
        <f>COUNTIFS(Passing_Action[Team],1,Passing_Action[Receiver],Adjacency_Matrix1[[#Headers],[7]],Passing_Action[Passer],Adjacency_Matrix1[[#This Row],[Player_ID]])</f>
        <v>1</v>
      </c>
      <c r="Q24" s="8">
        <f>COUNTIFS(Passing_Action[Team],1,Passing_Action[Receiver],Adjacency_Matrix1[[#Headers],[8]],Passing_Action[Passer],Adjacency_Matrix1[[#This Row],[Player_ID]])</f>
        <v>0</v>
      </c>
      <c r="R24" s="8">
        <f>COUNTIFS(Passing_Action[Team],1,Passing_Action[Receiver],Adjacency_Matrix1[[#Headers],[9]],Passing_Action[Passer],Adjacency_Matrix1[[#This Row],[Player_ID]])</f>
        <v>0</v>
      </c>
      <c r="S24" s="8">
        <f>COUNTIFS(Passing_Action[Team],1,Passing_Action[Receiver],Adjacency_Matrix1[[#Headers],[10]],Passing_Action[Passer],Adjacency_Matrix1[[#This Row],[Player_ID]])</f>
        <v>0</v>
      </c>
      <c r="T24" s="8">
        <f>COUNTIFS(Passing_Action[Team],1,Passing_Action[Receiver],Adjacency_Matrix1[[#Headers],[11]],Passing_Action[Passer],Adjacency_Matrix1[[#This Row],[Player_ID]])</f>
        <v>0</v>
      </c>
      <c r="U24" s="8">
        <f>COUNTIFS(Passing_Action[Team],1,Passing_Action[Receiver],Adjacency_Matrix1[[#Headers],[12]],Passing_Action[Passer],Adjacency_Matrix1[[#This Row],[Player_ID]])</f>
        <v>0</v>
      </c>
      <c r="V24" s="8">
        <f>COUNTIFS(Passing_Action[Team],1,Passing_Action[Receiver],Adjacency_Matrix1[[#Headers],[13]],Passing_Action[Passer],Adjacency_Matrix1[[#This Row],[Player_ID]])</f>
        <v>0</v>
      </c>
      <c r="W24" s="8">
        <f>COUNTIFS(Passing_Action[Team],1,Passing_Action[Receiver],Adjacency_Matrix1[[#Headers],[14]],Passing_Action[Passer],Adjacency_Matrix1[[#This Row],[Player_ID]])</f>
        <v>0</v>
      </c>
      <c r="X24" s="8">
        <f>COUNTIFS(Passing_Action[Team],1,Passing_Action[Receiver],Adjacency_Matrix1[[#Headers],[15]],Passing_Action[Passer],Adjacency_Matrix1[[#This Row],[Player_ID]])</f>
        <v>0</v>
      </c>
      <c r="Y24" s="8">
        <f>COUNTIFS(Passing_Action[Team],1,Passing_Action[Receiver],Adjacency_Matrix1[[#Headers],[16]],Passing_Action[Passer],Adjacency_Matrix1[[#This Row],[Player_ID]])</f>
        <v>0</v>
      </c>
      <c r="Z24" s="8">
        <f>COUNTIFS(Passing_Action[Team],1,Passing_Action[Receiver],Adjacency_Matrix1[[#Headers],[17]],Passing_Action[Passer],Adjacency_Matrix1[[#This Row],[Player_ID]])</f>
        <v>1</v>
      </c>
      <c r="AA24" s="5">
        <f>COUNTIFS(Passing_Action[Team],1,Passing_Action[Receiver],Adjacency_Matrix1[[#Headers],[18]],Passing_Action[Passer],Adjacency_Matrix1[[#This Row],[Player_ID]])</f>
        <v>0</v>
      </c>
      <c r="AB24" s="8">
        <f>COUNTIFS(Passing_Action[Team],1,Passing_Action[Receiver],Adjacency_Matrix1[[#Headers],[19]],Passing_Action[Passer],Adjacency_Matrix1[[#This Row],[Player_ID]])</f>
        <v>0</v>
      </c>
      <c r="AC24" s="8">
        <f>COUNTIFS(Passing_Action[Team],1,Passing_Action[Receiver],Adjacency_Matrix1[[#Headers],[20]],Passing_Action[Passer],Adjacency_Matrix1[[#This Row],[Player_ID]])</f>
        <v>1</v>
      </c>
      <c r="AD24"/>
      <c r="AE24" s="33">
        <f>SUM(Adjacency_Matrix1[[#This Row],[1]:[20]])</f>
        <v>3</v>
      </c>
    </row>
    <row r="25" spans="1:31" ht="22" x14ac:dyDescent="0.3">
      <c r="A25" s="44"/>
      <c r="B25" s="26"/>
      <c r="C25" s="27"/>
      <c r="D25"/>
      <c r="E25" s="25"/>
      <c r="F25" s="26"/>
      <c r="G25" s="27">
        <v>19</v>
      </c>
      <c r="H25"/>
      <c r="I25" s="4">
        <v>19</v>
      </c>
      <c r="J25" s="6">
        <f>COUNTIFS(Passing_Action[Team],1,Passing_Action[Receiver],Adjacency_Matrix1[[#Headers],[1]],Passing_Action[Passer],Adjacency_Matrix1[[#This Row],[Player_ID]])</f>
        <v>0</v>
      </c>
      <c r="K25" s="6">
        <f>COUNTIFS(Passing_Action[Team],1,Passing_Action[Receiver],Adjacency_Matrix1[[#Headers],[2]],Passing_Action[Passer],Adjacency_Matrix1[[#This Row],[Player_ID]])</f>
        <v>0</v>
      </c>
      <c r="L25" s="6">
        <f>COUNTIFS(Passing_Action[Team],1,Passing_Action[Receiver],Adjacency_Matrix1[[#Headers],[3]],Passing_Action[Passer],Adjacency_Matrix1[[#This Row],[Player_ID]])</f>
        <v>1</v>
      </c>
      <c r="M25" s="6">
        <f>COUNTIFS(Passing_Action[Team],1,Passing_Action[Receiver],Adjacency_Matrix1[[#Headers],[4]],Passing_Action[Passer],Adjacency_Matrix1[[#This Row],[Player_ID]])</f>
        <v>0</v>
      </c>
      <c r="N25" s="6">
        <f>COUNTIFS(Passing_Action[Team],1,Passing_Action[Receiver],Adjacency_Matrix1[[#Headers],[5]],Passing_Action[Passer],Adjacency_Matrix1[[#This Row],[Player_ID]])</f>
        <v>0</v>
      </c>
      <c r="O25" s="6">
        <f>COUNTIFS(Passing_Action[Team],1,Passing_Action[Receiver],Adjacency_Matrix1[[#Headers],[6]],Passing_Action[Passer],Adjacency_Matrix1[[#This Row],[Player_ID]])</f>
        <v>0</v>
      </c>
      <c r="P25" s="6">
        <f>COUNTIFS(Passing_Action[Team],1,Passing_Action[Receiver],Adjacency_Matrix1[[#Headers],[7]],Passing_Action[Passer],Adjacency_Matrix1[[#This Row],[Player_ID]])</f>
        <v>0</v>
      </c>
      <c r="Q25" s="6">
        <f>COUNTIFS(Passing_Action[Team],1,Passing_Action[Receiver],Adjacency_Matrix1[[#Headers],[8]],Passing_Action[Passer],Adjacency_Matrix1[[#This Row],[Player_ID]])</f>
        <v>0</v>
      </c>
      <c r="R25" s="6">
        <f>COUNTIFS(Passing_Action[Team],1,Passing_Action[Receiver],Adjacency_Matrix1[[#Headers],[9]],Passing_Action[Passer],Adjacency_Matrix1[[#This Row],[Player_ID]])</f>
        <v>0</v>
      </c>
      <c r="S25" s="6">
        <f>COUNTIFS(Passing_Action[Team],1,Passing_Action[Receiver],Adjacency_Matrix1[[#Headers],[10]],Passing_Action[Passer],Adjacency_Matrix1[[#This Row],[Player_ID]])</f>
        <v>0</v>
      </c>
      <c r="T25" s="6">
        <f>COUNTIFS(Passing_Action[Team],1,Passing_Action[Receiver],Adjacency_Matrix1[[#Headers],[11]],Passing_Action[Passer],Adjacency_Matrix1[[#This Row],[Player_ID]])</f>
        <v>0</v>
      </c>
      <c r="U25" s="6">
        <f>COUNTIFS(Passing_Action[Team],1,Passing_Action[Receiver],Adjacency_Matrix1[[#Headers],[12]],Passing_Action[Passer],Adjacency_Matrix1[[#This Row],[Player_ID]])</f>
        <v>0</v>
      </c>
      <c r="V25" s="6">
        <f>COUNTIFS(Passing_Action[Team],1,Passing_Action[Receiver],Adjacency_Matrix1[[#Headers],[13]],Passing_Action[Passer],Adjacency_Matrix1[[#This Row],[Player_ID]])</f>
        <v>0</v>
      </c>
      <c r="W25" s="6">
        <f>COUNTIFS(Passing_Action[Team],1,Passing_Action[Receiver],Adjacency_Matrix1[[#Headers],[14]],Passing_Action[Passer],Adjacency_Matrix1[[#This Row],[Player_ID]])</f>
        <v>0</v>
      </c>
      <c r="X25" s="6">
        <f>COUNTIFS(Passing_Action[Team],1,Passing_Action[Receiver],Adjacency_Matrix1[[#Headers],[15]],Passing_Action[Passer],Adjacency_Matrix1[[#This Row],[Player_ID]])</f>
        <v>1</v>
      </c>
      <c r="Y25" s="6">
        <f>COUNTIFS(Passing_Action[Team],1,Passing_Action[Receiver],Adjacency_Matrix1[[#Headers],[16]],Passing_Action[Passer],Adjacency_Matrix1[[#This Row],[Player_ID]])</f>
        <v>0</v>
      </c>
      <c r="Z25" s="6">
        <f>COUNTIFS(Passing_Action[Team],1,Passing_Action[Receiver],Adjacency_Matrix1[[#Headers],[17]],Passing_Action[Passer],Adjacency_Matrix1[[#This Row],[Player_ID]])</f>
        <v>0</v>
      </c>
      <c r="AA25" s="6">
        <f>COUNTIFS(Passing_Action[Team],1,Passing_Action[Receiver],Adjacency_Matrix1[[#Headers],[18]],Passing_Action[Passer],Adjacency_Matrix1[[#This Row],[Player_ID]])</f>
        <v>0</v>
      </c>
      <c r="AB25" s="5">
        <f>COUNTIFS(Passing_Action[Team],1,Passing_Action[Receiver],Adjacency_Matrix1[[#Headers],[19]],Passing_Action[Passer],Adjacency_Matrix1[[#This Row],[Player_ID]])</f>
        <v>0</v>
      </c>
      <c r="AC25" s="6">
        <f>COUNTIFS(Passing_Action[Team],1,Passing_Action[Receiver],Adjacency_Matrix1[[#Headers],[20]],Passing_Action[Passer],Adjacency_Matrix1[[#This Row],[Player_ID]])</f>
        <v>0</v>
      </c>
      <c r="AD25"/>
      <c r="AE25" s="33">
        <f>SUM(Adjacency_Matrix1[[#This Row],[1]:[20]])</f>
        <v>2</v>
      </c>
    </row>
    <row r="26" spans="1:31" ht="22" x14ac:dyDescent="0.3">
      <c r="A26" s="43">
        <v>1</v>
      </c>
      <c r="B26" s="45">
        <v>10</v>
      </c>
      <c r="C26" s="46">
        <v>12</v>
      </c>
      <c r="D26"/>
      <c r="E26" s="2"/>
      <c r="F26" s="30"/>
      <c r="G26" s="31">
        <v>20</v>
      </c>
      <c r="H26"/>
      <c r="I26" s="7">
        <v>20</v>
      </c>
      <c r="J26" s="8">
        <f>COUNTIFS(Passing_Action[Team],1,Passing_Action[Receiver],Adjacency_Matrix1[[#Headers],[1]],Passing_Action[Passer],Adjacency_Matrix1[[#This Row],[Player_ID]])</f>
        <v>0</v>
      </c>
      <c r="K26" s="8">
        <f>COUNTIFS(Passing_Action[Team],1,Passing_Action[Receiver],Adjacency_Matrix1[[#Headers],[2]],Passing_Action[Passer],Adjacency_Matrix1[[#This Row],[Player_ID]])</f>
        <v>0</v>
      </c>
      <c r="L26" s="8">
        <f>COUNTIFS(Passing_Action[Team],1,Passing_Action[Receiver],Adjacency_Matrix1[[#Headers],[3]],Passing_Action[Passer],Adjacency_Matrix1[[#This Row],[Player_ID]])</f>
        <v>0</v>
      </c>
      <c r="M26" s="8">
        <f>COUNTIFS(Passing_Action[Team],1,Passing_Action[Receiver],Adjacency_Matrix1[[#Headers],[4]],Passing_Action[Passer],Adjacency_Matrix1[[#This Row],[Player_ID]])</f>
        <v>0</v>
      </c>
      <c r="N26" s="8">
        <f>COUNTIFS(Passing_Action[Team],1,Passing_Action[Receiver],Adjacency_Matrix1[[#Headers],[5]],Passing_Action[Passer],Adjacency_Matrix1[[#This Row],[Player_ID]])</f>
        <v>0</v>
      </c>
      <c r="O26" s="8">
        <f>COUNTIFS(Passing_Action[Team],1,Passing_Action[Receiver],Adjacency_Matrix1[[#Headers],[6]],Passing_Action[Passer],Adjacency_Matrix1[[#This Row],[Player_ID]])</f>
        <v>0</v>
      </c>
      <c r="P26" s="8">
        <f>COUNTIFS(Passing_Action[Team],1,Passing_Action[Receiver],Adjacency_Matrix1[[#Headers],[7]],Passing_Action[Passer],Adjacency_Matrix1[[#This Row],[Player_ID]])</f>
        <v>0</v>
      </c>
      <c r="Q26" s="8">
        <f>COUNTIFS(Passing_Action[Team],1,Passing_Action[Receiver],Adjacency_Matrix1[[#Headers],[8]],Passing_Action[Passer],Adjacency_Matrix1[[#This Row],[Player_ID]])</f>
        <v>0</v>
      </c>
      <c r="R26" s="8">
        <f>COUNTIFS(Passing_Action[Team],1,Passing_Action[Receiver],Adjacency_Matrix1[[#Headers],[9]],Passing_Action[Passer],Adjacency_Matrix1[[#This Row],[Player_ID]])</f>
        <v>0</v>
      </c>
      <c r="S26" s="8">
        <f>COUNTIFS(Passing_Action[Team],1,Passing_Action[Receiver],Adjacency_Matrix1[[#Headers],[10]],Passing_Action[Passer],Adjacency_Matrix1[[#This Row],[Player_ID]])</f>
        <v>0</v>
      </c>
      <c r="T26" s="8">
        <f>COUNTIFS(Passing_Action[Team],1,Passing_Action[Receiver],Adjacency_Matrix1[[#Headers],[11]],Passing_Action[Passer],Adjacency_Matrix1[[#This Row],[Player_ID]])</f>
        <v>0</v>
      </c>
      <c r="U26" s="8">
        <f>COUNTIFS(Passing_Action[Team],1,Passing_Action[Receiver],Adjacency_Matrix1[[#Headers],[12]],Passing_Action[Passer],Adjacency_Matrix1[[#This Row],[Player_ID]])</f>
        <v>1</v>
      </c>
      <c r="V26" s="8">
        <f>COUNTIFS(Passing_Action[Team],1,Passing_Action[Receiver],Adjacency_Matrix1[[#Headers],[13]],Passing_Action[Passer],Adjacency_Matrix1[[#This Row],[Player_ID]])</f>
        <v>0</v>
      </c>
      <c r="W26" s="8">
        <f>COUNTIFS(Passing_Action[Team],1,Passing_Action[Receiver],Adjacency_Matrix1[[#Headers],[14]],Passing_Action[Passer],Adjacency_Matrix1[[#This Row],[Player_ID]])</f>
        <v>1</v>
      </c>
      <c r="X26" s="8">
        <f>COUNTIFS(Passing_Action[Team],1,Passing_Action[Receiver],Adjacency_Matrix1[[#Headers],[15]],Passing_Action[Passer],Adjacency_Matrix1[[#This Row],[Player_ID]])</f>
        <v>0</v>
      </c>
      <c r="Y26" s="8">
        <f>COUNTIFS(Passing_Action[Team],1,Passing_Action[Receiver],Adjacency_Matrix1[[#Headers],[16]],Passing_Action[Passer],Adjacency_Matrix1[[#This Row],[Player_ID]])</f>
        <v>0</v>
      </c>
      <c r="Z26" s="8">
        <f>COUNTIFS(Passing_Action[Team],1,Passing_Action[Receiver],Adjacency_Matrix1[[#Headers],[17]],Passing_Action[Passer],Adjacency_Matrix1[[#This Row],[Player_ID]])</f>
        <v>0</v>
      </c>
      <c r="AA26" s="8">
        <f>COUNTIFS(Passing_Action[Team],1,Passing_Action[Receiver],Adjacency_Matrix1[[#Headers],[18]],Passing_Action[Passer],Adjacency_Matrix1[[#This Row],[Player_ID]])</f>
        <v>1</v>
      </c>
      <c r="AB26" s="8">
        <f>COUNTIFS(Passing_Action[Team],1,Passing_Action[Receiver],Adjacency_Matrix1[[#Headers],[19]],Passing_Action[Passer],Adjacency_Matrix1[[#This Row],[Player_ID]])</f>
        <v>0</v>
      </c>
      <c r="AC26" s="5">
        <f>COUNTIFS(Passing_Action[Team],1,Passing_Action[Receiver],Adjacency_Matrix1[[#Headers],[20]],Passing_Action[Passer],Adjacency_Matrix1[[#This Row],[Player_ID]])</f>
        <v>0</v>
      </c>
      <c r="AD26"/>
      <c r="AE26" s="33">
        <f>SUM(Adjacency_Matrix1[[#This Row],[1]:[20]])</f>
        <v>3</v>
      </c>
    </row>
    <row r="27" spans="1:31" ht="22" x14ac:dyDescent="0.3">
      <c r="A27" s="44">
        <v>1</v>
      </c>
      <c r="B27" s="28">
        <v>12</v>
      </c>
      <c r="C27" s="29">
        <v>17</v>
      </c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</row>
    <row r="28" spans="1:31" ht="41" customHeight="1" x14ac:dyDescent="0.3">
      <c r="A28" s="43">
        <v>1</v>
      </c>
      <c r="B28" s="45">
        <v>17</v>
      </c>
      <c r="C28" s="46">
        <v>2</v>
      </c>
      <c r="D28"/>
      <c r="E28"/>
      <c r="F28"/>
      <c r="G28"/>
      <c r="H28"/>
      <c r="I28" s="32" t="s">
        <v>31</v>
      </c>
      <c r="J28" s="33">
        <f>SUM(Adjacency_Matrix1[1])</f>
        <v>2</v>
      </c>
      <c r="K28" s="33">
        <f>SUM(Adjacency_Matrix1[2])</f>
        <v>2</v>
      </c>
      <c r="L28" s="33">
        <f>SUM(Adjacency_Matrix1[3])</f>
        <v>2</v>
      </c>
      <c r="M28" s="33">
        <f>SUM(Adjacency_Matrix1[4])</f>
        <v>3</v>
      </c>
      <c r="N28" s="33">
        <f>SUM(Adjacency_Matrix1[5])</f>
        <v>3</v>
      </c>
      <c r="O28" s="33">
        <f>SUM(Adjacency_Matrix1[6])</f>
        <v>0</v>
      </c>
      <c r="P28" s="33">
        <f>SUM(Adjacency_Matrix1[7])</f>
        <v>1</v>
      </c>
      <c r="Q28" s="33">
        <f>SUM(Adjacency_Matrix1[8])</f>
        <v>2</v>
      </c>
      <c r="R28" s="33">
        <f>SUM(Adjacency_Matrix1[9])</f>
        <v>0</v>
      </c>
      <c r="S28" s="33">
        <f>SUM(Adjacency_Matrix1[10])</f>
        <v>1</v>
      </c>
      <c r="T28" s="33">
        <f>SUM(Adjacency_Matrix1[11])</f>
        <v>1</v>
      </c>
      <c r="U28" s="33">
        <f>SUM(Adjacency_Matrix1[12])</f>
        <v>4</v>
      </c>
      <c r="V28" s="33">
        <f>SUM(Adjacency_Matrix1[13])</f>
        <v>1</v>
      </c>
      <c r="W28" s="33">
        <f>SUM(Adjacency_Matrix1[14])</f>
        <v>1</v>
      </c>
      <c r="X28" s="33">
        <f>SUM(Adjacency_Matrix1[15])</f>
        <v>1</v>
      </c>
      <c r="Y28" s="33">
        <f>SUM(Adjacency_Matrix1[16])</f>
        <v>0</v>
      </c>
      <c r="Z28" s="33">
        <f>SUM(Adjacency_Matrix1[17])</f>
        <v>5</v>
      </c>
      <c r="AA28" s="33">
        <f>SUM(Adjacency_Matrix1[18])</f>
        <v>2</v>
      </c>
      <c r="AB28" s="33">
        <f>SUM(Adjacency_Matrix1[19])</f>
        <v>1</v>
      </c>
      <c r="AC28" s="33">
        <f>SUM(Adjacency_Matrix1[20])</f>
        <v>3</v>
      </c>
      <c r="AD28"/>
      <c r="AE28"/>
    </row>
    <row r="29" spans="1:31" ht="22" x14ac:dyDescent="0.3">
      <c r="A29" s="44">
        <v>1</v>
      </c>
      <c r="B29" s="28">
        <v>6</v>
      </c>
      <c r="C29" s="29">
        <v>17</v>
      </c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</row>
    <row r="30" spans="1:31" ht="22" x14ac:dyDescent="0.3">
      <c r="A30" s="43">
        <v>1</v>
      </c>
      <c r="B30" s="45">
        <v>14</v>
      </c>
      <c r="C30" s="46">
        <v>12</v>
      </c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</row>
    <row r="31" spans="1:31" ht="22" x14ac:dyDescent="0.3">
      <c r="A31" s="44">
        <v>1</v>
      </c>
      <c r="B31" s="28">
        <v>12</v>
      </c>
      <c r="C31" s="29">
        <v>20</v>
      </c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</row>
    <row r="32" spans="1:31" ht="22" x14ac:dyDescent="0.3">
      <c r="A32" s="43">
        <v>1</v>
      </c>
      <c r="B32" s="45">
        <v>20</v>
      </c>
      <c r="C32" s="46">
        <v>18</v>
      </c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</row>
    <row r="33" spans="1:31" ht="42" customHeight="1" x14ac:dyDescent="0.3">
      <c r="A33" s="44">
        <v>1</v>
      </c>
      <c r="B33" s="28">
        <v>18</v>
      </c>
      <c r="C33" s="29">
        <v>20</v>
      </c>
      <c r="D33"/>
      <c r="E33"/>
      <c r="F33"/>
      <c r="G33"/>
      <c r="H33"/>
      <c r="I33" s="9" t="s">
        <v>26</v>
      </c>
      <c r="J33" s="10" t="s">
        <v>6</v>
      </c>
      <c r="K33" s="10" t="s">
        <v>7</v>
      </c>
      <c r="L33" s="10" t="s">
        <v>8</v>
      </c>
      <c r="M33" s="10" t="s">
        <v>9</v>
      </c>
      <c r="N33" s="10" t="s">
        <v>10</v>
      </c>
      <c r="O33" s="10" t="s">
        <v>11</v>
      </c>
      <c r="P33" s="10" t="s">
        <v>12</v>
      </c>
      <c r="Q33" s="10" t="s">
        <v>13</v>
      </c>
      <c r="R33" s="10" t="s">
        <v>14</v>
      </c>
      <c r="S33" s="10" t="s">
        <v>15</v>
      </c>
      <c r="T33" s="10" t="s">
        <v>16</v>
      </c>
      <c r="U33" s="10" t="s">
        <v>17</v>
      </c>
      <c r="V33" s="10" t="s">
        <v>18</v>
      </c>
      <c r="W33" s="10" t="s">
        <v>19</v>
      </c>
      <c r="X33" s="10" t="s">
        <v>20</v>
      </c>
      <c r="Y33" s="10" t="s">
        <v>21</v>
      </c>
      <c r="Z33" s="10" t="s">
        <v>22</v>
      </c>
      <c r="AA33" s="10" t="s">
        <v>23</v>
      </c>
      <c r="AB33" s="10" t="s">
        <v>24</v>
      </c>
      <c r="AC33" s="11" t="s">
        <v>25</v>
      </c>
      <c r="AD33"/>
      <c r="AE33" s="32" t="s">
        <v>32</v>
      </c>
    </row>
    <row r="34" spans="1:31" ht="22" x14ac:dyDescent="0.3">
      <c r="A34" s="43">
        <v>1</v>
      </c>
      <c r="B34" s="45">
        <v>20</v>
      </c>
      <c r="C34" s="46">
        <v>12</v>
      </c>
      <c r="D34"/>
      <c r="E34"/>
      <c r="F34"/>
      <c r="G34"/>
      <c r="H34"/>
      <c r="I34" s="12">
        <v>1</v>
      </c>
      <c r="J34" s="5">
        <f>COUNTIFS(Passing_Action[Team],2,Passing_Action[Receiver],Adjacency_Matrix2[[#Headers],[1]],Passing_Action[Passer],Adjacency_Matrix2[[#This Row],[Player_ID]])</f>
        <v>0</v>
      </c>
      <c r="K34" s="6">
        <f>COUNTIFS(Passing_Action[Team],2,Passing_Action[Receiver],Adjacency_Matrix2[[#Headers],[2]],Passing_Action[Passer],Adjacency_Matrix2[[#This Row],[Player_ID]])</f>
        <v>0</v>
      </c>
      <c r="L34" s="6">
        <f>COUNTIFS(Passing_Action[Team],2,Passing_Action[Receiver],Adjacency_Matrix2[[#Headers],[3]],Passing_Action[Passer],Adjacency_Matrix2[[#This Row],[Player_ID]])</f>
        <v>0</v>
      </c>
      <c r="M34" s="6">
        <f>COUNTIFS(Passing_Action[Team],2,Passing_Action[Receiver],Adjacency_Matrix2[[#Headers],[4]],Passing_Action[Passer],Adjacency_Matrix2[[#This Row],[Player_ID]])</f>
        <v>0</v>
      </c>
      <c r="N34" s="6">
        <f>COUNTIFS(Passing_Action[Team],2,Passing_Action[Receiver],Adjacency_Matrix2[[#Headers],[5]],Passing_Action[Passer],Adjacency_Matrix2[[#This Row],[Player_ID]])</f>
        <v>0</v>
      </c>
      <c r="O34" s="6">
        <f>COUNTIFS(Passing_Action[Team],2,Passing_Action[Receiver],Adjacency_Matrix2[[#Headers],[6]],Passing_Action[Passer],Adjacency_Matrix2[[#This Row],[Player_ID]])</f>
        <v>0</v>
      </c>
      <c r="P34" s="6">
        <f>COUNTIFS(Passing_Action[Team],2,Passing_Action[Receiver],Adjacency_Matrix2[[#Headers],[7]],Passing_Action[Passer],Adjacency_Matrix2[[#This Row],[Player_ID]])</f>
        <v>0</v>
      </c>
      <c r="Q34" s="6">
        <f>COUNTIFS(Passing_Action[Team],2,Passing_Action[Receiver],Adjacency_Matrix2[[#Headers],[8]],Passing_Action[Passer],Adjacency_Matrix2[[#This Row],[Player_ID]])</f>
        <v>0</v>
      </c>
      <c r="R34" s="6">
        <f>COUNTIFS(Passing_Action[Team],2,Passing_Action[Receiver],Adjacency_Matrix2[[#Headers],[9]],Passing_Action[Passer],Adjacency_Matrix2[[#This Row],[Player_ID]])</f>
        <v>0</v>
      </c>
      <c r="S34" s="6">
        <f>COUNTIFS(Passing_Action[Team],2,Passing_Action[Receiver],Adjacency_Matrix2[[#Headers],[10]],Passing_Action[Passer],Adjacency_Matrix2[[#This Row],[Player_ID]])</f>
        <v>0</v>
      </c>
      <c r="T34" s="6">
        <f>COUNTIFS(Passing_Action[Team],2,Passing_Action[Receiver],Adjacency_Matrix2[[#Headers],[11]],Passing_Action[Passer],Adjacency_Matrix2[[#This Row],[Player_ID]])</f>
        <v>0</v>
      </c>
      <c r="U34" s="6">
        <f>COUNTIFS(Passing_Action[Team],2,Passing_Action[Receiver],Adjacency_Matrix2[[#Headers],[12]],Passing_Action[Passer],Adjacency_Matrix2[[#This Row],[Player_ID]])</f>
        <v>0</v>
      </c>
      <c r="V34" s="6">
        <f>COUNTIFS(Passing_Action[Team],2,Passing_Action[Receiver],Adjacency_Matrix2[[#Headers],[13]],Passing_Action[Passer],Adjacency_Matrix2[[#This Row],[Player_ID]])</f>
        <v>0</v>
      </c>
      <c r="W34" s="6">
        <f>COUNTIFS(Passing_Action[Team],2,Passing_Action[Receiver],Adjacency_Matrix2[[#Headers],[14]],Passing_Action[Passer],Adjacency_Matrix2[[#This Row],[Player_ID]])</f>
        <v>0</v>
      </c>
      <c r="X34" s="6">
        <f>COUNTIFS(Passing_Action[Team],2,Passing_Action[Receiver],Adjacency_Matrix2[[#Headers],[15]],Passing_Action[Passer],Adjacency_Matrix2[[#This Row],[Player_ID]])</f>
        <v>0</v>
      </c>
      <c r="Y34" s="6">
        <f>COUNTIFS(Passing_Action[Team],2,Passing_Action[Receiver],Adjacency_Matrix2[[#Headers],[16]],Passing_Action[Passer],Adjacency_Matrix2[[#This Row],[Player_ID]])</f>
        <v>0</v>
      </c>
      <c r="Z34" s="6">
        <f>COUNTIFS(Passing_Action[Team],2,Passing_Action[Receiver],Adjacency_Matrix2[[#Headers],[17]],Passing_Action[Passer],Adjacency_Matrix2[[#This Row],[Player_ID]])</f>
        <v>0</v>
      </c>
      <c r="AA34" s="6">
        <f>COUNTIFS(Passing_Action[Team],2,Passing_Action[Receiver],Adjacency_Matrix2[[#Headers],[18]],Passing_Action[Passer],Adjacency_Matrix2[[#This Row],[Player_ID]])</f>
        <v>0</v>
      </c>
      <c r="AB34" s="6">
        <f>COUNTIFS(Passing_Action[Team],2,Passing_Action[Receiver],Adjacency_Matrix2[[#Headers],[19]],Passing_Action[Passer],Adjacency_Matrix2[[#This Row],[Player_ID]])</f>
        <v>0</v>
      </c>
      <c r="AC34" s="13">
        <f>COUNTIFS(Passing_Action[Team],2,Passing_Action[Receiver],Adjacency_Matrix2[[#Headers],[20]],Passing_Action[Passer],Adjacency_Matrix2[[#This Row],[Player_ID]])</f>
        <v>0</v>
      </c>
      <c r="AD34"/>
      <c r="AE34" s="33">
        <f>SUM(Adjacency_Matrix2[[#This Row],[1]:[20]])</f>
        <v>0</v>
      </c>
    </row>
    <row r="35" spans="1:31" ht="22" x14ac:dyDescent="0.3">
      <c r="A35" s="44">
        <v>1</v>
      </c>
      <c r="B35" s="28">
        <v>12</v>
      </c>
      <c r="C35" s="29">
        <v>4</v>
      </c>
      <c r="D35"/>
      <c r="E35"/>
      <c r="F35"/>
      <c r="G35"/>
      <c r="H35"/>
      <c r="I35" s="14">
        <v>2</v>
      </c>
      <c r="J35" s="15">
        <f>COUNTIFS(Passing_Action[Team],2,Passing_Action[Receiver],Adjacency_Matrix2[[#Headers],[1]],Passing_Action[Passer],Adjacency_Matrix2[[#This Row],[Player_ID]])</f>
        <v>0</v>
      </c>
      <c r="K35" s="5">
        <f>COUNTIFS(Passing_Action[Team],2,Passing_Action[Receiver],Adjacency_Matrix2[[#Headers],[2]],Passing_Action[Passer],Adjacency_Matrix2[[#This Row],[Player_ID]])</f>
        <v>0</v>
      </c>
      <c r="L35" s="15">
        <f>COUNTIFS(Passing_Action[Team],2,Passing_Action[Receiver],Adjacency_Matrix2[[#Headers],[3]],Passing_Action[Passer],Adjacency_Matrix2[[#This Row],[Player_ID]])</f>
        <v>0</v>
      </c>
      <c r="M35" s="15">
        <f>COUNTIFS(Passing_Action[Team],2,Passing_Action[Receiver],Adjacency_Matrix2[[#Headers],[4]],Passing_Action[Passer],Adjacency_Matrix2[[#This Row],[Player_ID]])</f>
        <v>0</v>
      </c>
      <c r="N35" s="15">
        <f>COUNTIFS(Passing_Action[Team],2,Passing_Action[Receiver],Adjacency_Matrix2[[#Headers],[5]],Passing_Action[Passer],Adjacency_Matrix2[[#This Row],[Player_ID]])</f>
        <v>0</v>
      </c>
      <c r="O35" s="15">
        <f>COUNTIFS(Passing_Action[Team],2,Passing_Action[Receiver],Adjacency_Matrix2[[#Headers],[6]],Passing_Action[Passer],Adjacency_Matrix2[[#This Row],[Player_ID]])</f>
        <v>0</v>
      </c>
      <c r="P35" s="15">
        <f>COUNTIFS(Passing_Action[Team],2,Passing_Action[Receiver],Adjacency_Matrix2[[#Headers],[7]],Passing_Action[Passer],Adjacency_Matrix2[[#This Row],[Player_ID]])</f>
        <v>0</v>
      </c>
      <c r="Q35" s="15">
        <f>COUNTIFS(Passing_Action[Team],2,Passing_Action[Receiver],Adjacency_Matrix2[[#Headers],[8]],Passing_Action[Passer],Adjacency_Matrix2[[#This Row],[Player_ID]])</f>
        <v>0</v>
      </c>
      <c r="R35" s="15">
        <f>COUNTIFS(Passing_Action[Team],2,Passing_Action[Receiver],Adjacency_Matrix2[[#Headers],[9]],Passing_Action[Passer],Adjacency_Matrix2[[#This Row],[Player_ID]])</f>
        <v>0</v>
      </c>
      <c r="S35" s="15">
        <f>COUNTIFS(Passing_Action[Team],2,Passing_Action[Receiver],Adjacency_Matrix2[[#Headers],[10]],Passing_Action[Passer],Adjacency_Matrix2[[#This Row],[Player_ID]])</f>
        <v>0</v>
      </c>
      <c r="T35" s="15">
        <f>COUNTIFS(Passing_Action[Team],2,Passing_Action[Receiver],Adjacency_Matrix2[[#Headers],[11]],Passing_Action[Passer],Adjacency_Matrix2[[#This Row],[Player_ID]])</f>
        <v>0</v>
      </c>
      <c r="U35" s="15">
        <f>COUNTIFS(Passing_Action[Team],2,Passing_Action[Receiver],Adjacency_Matrix2[[#Headers],[12]],Passing_Action[Passer],Adjacency_Matrix2[[#This Row],[Player_ID]])</f>
        <v>0</v>
      </c>
      <c r="V35" s="15">
        <f>COUNTIFS(Passing_Action[Team],2,Passing_Action[Receiver],Adjacency_Matrix2[[#Headers],[13]],Passing_Action[Passer],Adjacency_Matrix2[[#This Row],[Player_ID]])</f>
        <v>0</v>
      </c>
      <c r="W35" s="15">
        <f>COUNTIFS(Passing_Action[Team],2,Passing_Action[Receiver],Adjacency_Matrix2[[#Headers],[14]],Passing_Action[Passer],Adjacency_Matrix2[[#This Row],[Player_ID]])</f>
        <v>0</v>
      </c>
      <c r="X35" s="15">
        <f>COUNTIFS(Passing_Action[Team],2,Passing_Action[Receiver],Adjacency_Matrix2[[#Headers],[15]],Passing_Action[Passer],Adjacency_Matrix2[[#This Row],[Player_ID]])</f>
        <v>0</v>
      </c>
      <c r="Y35" s="15">
        <f>COUNTIFS(Passing_Action[Team],2,Passing_Action[Receiver],Adjacency_Matrix2[[#Headers],[16]],Passing_Action[Passer],Adjacency_Matrix2[[#This Row],[Player_ID]])</f>
        <v>0</v>
      </c>
      <c r="Z35" s="15">
        <f>COUNTIFS(Passing_Action[Team],2,Passing_Action[Receiver],Adjacency_Matrix2[[#Headers],[17]],Passing_Action[Passer],Adjacency_Matrix2[[#This Row],[Player_ID]])</f>
        <v>0</v>
      </c>
      <c r="AA35" s="15">
        <f>COUNTIFS(Passing_Action[Team],2,Passing_Action[Receiver],Adjacency_Matrix2[[#Headers],[18]],Passing_Action[Passer],Adjacency_Matrix2[[#This Row],[Player_ID]])</f>
        <v>0</v>
      </c>
      <c r="AB35" s="15">
        <f>COUNTIFS(Passing_Action[Team],2,Passing_Action[Receiver],Adjacency_Matrix2[[#Headers],[19]],Passing_Action[Passer],Adjacency_Matrix2[[#This Row],[Player_ID]])</f>
        <v>0</v>
      </c>
      <c r="AC35" s="16">
        <f>COUNTIFS(Passing_Action[Team],2,Passing_Action[Receiver],Adjacency_Matrix2[[#Headers],[20]],Passing_Action[Passer],Adjacency_Matrix2[[#This Row],[Player_ID]])</f>
        <v>0</v>
      </c>
      <c r="AD35"/>
      <c r="AE35" s="33">
        <f>SUM(Adjacency_Matrix2[[#This Row],[1]:[20]])</f>
        <v>0</v>
      </c>
    </row>
    <row r="36" spans="1:31" ht="22" x14ac:dyDescent="0.3">
      <c r="A36" s="43">
        <v>1</v>
      </c>
      <c r="B36" s="45">
        <v>3</v>
      </c>
      <c r="C36" s="46">
        <v>5</v>
      </c>
      <c r="D36"/>
      <c r="E36"/>
      <c r="F36"/>
      <c r="G36"/>
      <c r="H36"/>
      <c r="I36" s="12">
        <v>3</v>
      </c>
      <c r="J36" s="6">
        <f>COUNTIFS(Passing_Action[Team],2,Passing_Action[Receiver],Adjacency_Matrix2[[#Headers],[1]],Passing_Action[Passer],Adjacency_Matrix2[[#This Row],[Player_ID]])</f>
        <v>0</v>
      </c>
      <c r="K36" s="17">
        <f>COUNTIFS(Passing_Action[Team],2,Passing_Action[Receiver],Adjacency_Matrix2[[#Headers],[2]],Passing_Action[Passer],Adjacency_Matrix2[[#This Row],[Player_ID]])</f>
        <v>0</v>
      </c>
      <c r="L36" s="5">
        <f>COUNTIFS(Passing_Action[Team],2,Passing_Action[Receiver],Adjacency_Matrix2[[#Headers],[3]],Passing_Action[Passer],Adjacency_Matrix2[[#This Row],[Player_ID]])</f>
        <v>0</v>
      </c>
      <c r="M36" s="6">
        <f>COUNTIFS(Passing_Action[Team],2,Passing_Action[Receiver],Adjacency_Matrix2[[#Headers],[4]],Passing_Action[Passer],Adjacency_Matrix2[[#This Row],[Player_ID]])</f>
        <v>0</v>
      </c>
      <c r="N36" s="6">
        <f>COUNTIFS(Passing_Action[Team],2,Passing_Action[Receiver],Adjacency_Matrix2[[#Headers],[5]],Passing_Action[Passer],Adjacency_Matrix2[[#This Row],[Player_ID]])</f>
        <v>0</v>
      </c>
      <c r="O36" s="17">
        <f>COUNTIFS(Passing_Action[Team],2,Passing_Action[Receiver],Adjacency_Matrix2[[#Headers],[6]],Passing_Action[Passer],Adjacency_Matrix2[[#This Row],[Player_ID]])</f>
        <v>0</v>
      </c>
      <c r="P36" s="17">
        <f>COUNTIFS(Passing_Action[Team],2,Passing_Action[Receiver],Adjacency_Matrix2[[#Headers],[7]],Passing_Action[Passer],Adjacency_Matrix2[[#This Row],[Player_ID]])</f>
        <v>0</v>
      </c>
      <c r="Q36" s="17">
        <f>COUNTIFS(Passing_Action[Team],2,Passing_Action[Receiver],Adjacency_Matrix2[[#Headers],[8]],Passing_Action[Passer],Adjacency_Matrix2[[#This Row],[Player_ID]])</f>
        <v>0</v>
      </c>
      <c r="R36" s="17">
        <f>COUNTIFS(Passing_Action[Team],2,Passing_Action[Receiver],Adjacency_Matrix2[[#Headers],[9]],Passing_Action[Passer],Adjacency_Matrix2[[#This Row],[Player_ID]])</f>
        <v>0</v>
      </c>
      <c r="S36" s="17">
        <f>COUNTIFS(Passing_Action[Team],2,Passing_Action[Receiver],Adjacency_Matrix2[[#Headers],[10]],Passing_Action[Passer],Adjacency_Matrix2[[#This Row],[Player_ID]])</f>
        <v>0</v>
      </c>
      <c r="T36" s="17">
        <f>COUNTIFS(Passing_Action[Team],2,Passing_Action[Receiver],Adjacency_Matrix2[[#Headers],[11]],Passing_Action[Passer],Adjacency_Matrix2[[#This Row],[Player_ID]])</f>
        <v>0</v>
      </c>
      <c r="U36" s="17">
        <f>COUNTIFS(Passing_Action[Team],2,Passing_Action[Receiver],Adjacency_Matrix2[[#Headers],[12]],Passing_Action[Passer],Adjacency_Matrix2[[#This Row],[Player_ID]])</f>
        <v>0</v>
      </c>
      <c r="V36" s="17">
        <f>COUNTIFS(Passing_Action[Team],2,Passing_Action[Receiver],Adjacency_Matrix2[[#Headers],[13]],Passing_Action[Passer],Adjacency_Matrix2[[#This Row],[Player_ID]])</f>
        <v>0</v>
      </c>
      <c r="W36" s="17">
        <f>COUNTIFS(Passing_Action[Team],2,Passing_Action[Receiver],Adjacency_Matrix2[[#Headers],[14]],Passing_Action[Passer],Adjacency_Matrix2[[#This Row],[Player_ID]])</f>
        <v>0</v>
      </c>
      <c r="X36" s="17">
        <f>COUNTIFS(Passing_Action[Team],2,Passing_Action[Receiver],Adjacency_Matrix2[[#Headers],[15]],Passing_Action[Passer],Adjacency_Matrix2[[#This Row],[Player_ID]])</f>
        <v>0</v>
      </c>
      <c r="Y36" s="17">
        <f>COUNTIFS(Passing_Action[Team],2,Passing_Action[Receiver],Adjacency_Matrix2[[#Headers],[16]],Passing_Action[Passer],Adjacency_Matrix2[[#This Row],[Player_ID]])</f>
        <v>0</v>
      </c>
      <c r="Z36" s="17">
        <f>COUNTIFS(Passing_Action[Team],2,Passing_Action[Receiver],Adjacency_Matrix2[[#Headers],[17]],Passing_Action[Passer],Adjacency_Matrix2[[#This Row],[Player_ID]])</f>
        <v>0</v>
      </c>
      <c r="AA36" s="17">
        <f>COUNTIFS(Passing_Action[Team],2,Passing_Action[Receiver],Adjacency_Matrix2[[#Headers],[18]],Passing_Action[Passer],Adjacency_Matrix2[[#This Row],[Player_ID]])</f>
        <v>0</v>
      </c>
      <c r="AB36" s="17">
        <f>COUNTIFS(Passing_Action[Team],2,Passing_Action[Receiver],Adjacency_Matrix2[[#Headers],[19]],Passing_Action[Passer],Adjacency_Matrix2[[#This Row],[Player_ID]])</f>
        <v>0</v>
      </c>
      <c r="AC36" s="18">
        <f>COUNTIFS(Passing_Action[Team],2,Passing_Action[Receiver],Adjacency_Matrix2[[#Headers],[20]],Passing_Action[Passer],Adjacency_Matrix2[[#This Row],[Player_ID]])</f>
        <v>0</v>
      </c>
      <c r="AD36"/>
      <c r="AE36" s="33">
        <f>SUM(Adjacency_Matrix2[[#This Row],[1]:[20]])</f>
        <v>0</v>
      </c>
    </row>
    <row r="37" spans="1:31" ht="22" x14ac:dyDescent="0.3">
      <c r="A37" s="44">
        <v>1</v>
      </c>
      <c r="B37" s="28">
        <v>1</v>
      </c>
      <c r="C37" s="29">
        <v>12</v>
      </c>
      <c r="D37"/>
      <c r="E37"/>
      <c r="F37"/>
      <c r="G37"/>
      <c r="H37"/>
      <c r="I37" s="14">
        <v>4</v>
      </c>
      <c r="J37" s="15">
        <f>COUNTIFS(Passing_Action[Team],2,Passing_Action[Receiver],Adjacency_Matrix2[[#Headers],[1]],Passing_Action[Passer],Adjacency_Matrix2[[#This Row],[Player_ID]])</f>
        <v>0</v>
      </c>
      <c r="K37" s="15">
        <f>COUNTIFS(Passing_Action[Team],2,Passing_Action[Receiver],Adjacency_Matrix2[[#Headers],[2]],Passing_Action[Passer],Adjacency_Matrix2[[#This Row],[Player_ID]])</f>
        <v>0</v>
      </c>
      <c r="L37" s="15">
        <f>COUNTIFS(Passing_Action[Team],2,Passing_Action[Receiver],Adjacency_Matrix2[[#Headers],[3]],Passing_Action[Passer],Adjacency_Matrix2[[#This Row],[Player_ID]])</f>
        <v>0</v>
      </c>
      <c r="M37" s="5">
        <f>COUNTIFS(Passing_Action[Team],2,Passing_Action[Receiver],Adjacency_Matrix2[[#Headers],[4]],Passing_Action[Passer],Adjacency_Matrix2[[#This Row],[Player_ID]])</f>
        <v>0</v>
      </c>
      <c r="N37" s="15">
        <f>COUNTIFS(Passing_Action[Team],2,Passing_Action[Receiver],Adjacency_Matrix2[[#Headers],[5]],Passing_Action[Passer],Adjacency_Matrix2[[#This Row],[Player_ID]])</f>
        <v>0</v>
      </c>
      <c r="O37" s="15">
        <f>COUNTIFS(Passing_Action[Team],2,Passing_Action[Receiver],Adjacency_Matrix2[[#Headers],[6]],Passing_Action[Passer],Adjacency_Matrix2[[#This Row],[Player_ID]])</f>
        <v>0</v>
      </c>
      <c r="P37" s="15">
        <f>COUNTIFS(Passing_Action[Team],2,Passing_Action[Receiver],Adjacency_Matrix2[[#Headers],[7]],Passing_Action[Passer],Adjacency_Matrix2[[#This Row],[Player_ID]])</f>
        <v>0</v>
      </c>
      <c r="Q37" s="15">
        <f>COUNTIFS(Passing_Action[Team],2,Passing_Action[Receiver],Adjacency_Matrix2[[#Headers],[8]],Passing_Action[Passer],Adjacency_Matrix2[[#This Row],[Player_ID]])</f>
        <v>0</v>
      </c>
      <c r="R37" s="15">
        <f>COUNTIFS(Passing_Action[Team],2,Passing_Action[Receiver],Adjacency_Matrix2[[#Headers],[9]],Passing_Action[Passer],Adjacency_Matrix2[[#This Row],[Player_ID]])</f>
        <v>0</v>
      </c>
      <c r="S37" s="15">
        <f>COUNTIFS(Passing_Action[Team],2,Passing_Action[Receiver],Adjacency_Matrix2[[#Headers],[10]],Passing_Action[Passer],Adjacency_Matrix2[[#This Row],[Player_ID]])</f>
        <v>0</v>
      </c>
      <c r="T37" s="15">
        <f>COUNTIFS(Passing_Action[Team],2,Passing_Action[Receiver],Adjacency_Matrix2[[#Headers],[11]],Passing_Action[Passer],Adjacency_Matrix2[[#This Row],[Player_ID]])</f>
        <v>0</v>
      </c>
      <c r="U37" s="15">
        <f>COUNTIFS(Passing_Action[Team],2,Passing_Action[Receiver],Adjacency_Matrix2[[#Headers],[12]],Passing_Action[Passer],Adjacency_Matrix2[[#This Row],[Player_ID]])</f>
        <v>0</v>
      </c>
      <c r="V37" s="15">
        <f>COUNTIFS(Passing_Action[Team],2,Passing_Action[Receiver],Adjacency_Matrix2[[#Headers],[13]],Passing_Action[Passer],Adjacency_Matrix2[[#This Row],[Player_ID]])</f>
        <v>0</v>
      </c>
      <c r="W37" s="15">
        <f>COUNTIFS(Passing_Action[Team],2,Passing_Action[Receiver],Adjacency_Matrix2[[#Headers],[14]],Passing_Action[Passer],Adjacency_Matrix2[[#This Row],[Player_ID]])</f>
        <v>0</v>
      </c>
      <c r="X37" s="15">
        <f>COUNTIFS(Passing_Action[Team],2,Passing_Action[Receiver],Adjacency_Matrix2[[#Headers],[15]],Passing_Action[Passer],Adjacency_Matrix2[[#This Row],[Player_ID]])</f>
        <v>0</v>
      </c>
      <c r="Y37" s="15">
        <f>COUNTIFS(Passing_Action[Team],2,Passing_Action[Receiver],Adjacency_Matrix2[[#Headers],[16]],Passing_Action[Passer],Adjacency_Matrix2[[#This Row],[Player_ID]])</f>
        <v>0</v>
      </c>
      <c r="Z37" s="15">
        <f>COUNTIFS(Passing_Action[Team],2,Passing_Action[Receiver],Adjacency_Matrix2[[#Headers],[17]],Passing_Action[Passer],Adjacency_Matrix2[[#This Row],[Player_ID]])</f>
        <v>0</v>
      </c>
      <c r="AA37" s="15">
        <f>COUNTIFS(Passing_Action[Team],2,Passing_Action[Receiver],Adjacency_Matrix2[[#Headers],[18]],Passing_Action[Passer],Adjacency_Matrix2[[#This Row],[Player_ID]])</f>
        <v>0</v>
      </c>
      <c r="AB37" s="15">
        <f>COUNTIFS(Passing_Action[Team],2,Passing_Action[Receiver],Adjacency_Matrix2[[#Headers],[19]],Passing_Action[Passer],Adjacency_Matrix2[[#This Row],[Player_ID]])</f>
        <v>0</v>
      </c>
      <c r="AC37" s="16">
        <f>COUNTIFS(Passing_Action[Team],2,Passing_Action[Receiver],Adjacency_Matrix2[[#Headers],[20]],Passing_Action[Passer],Adjacency_Matrix2[[#This Row],[Player_ID]])</f>
        <v>0</v>
      </c>
      <c r="AD37"/>
      <c r="AE37" s="33">
        <f>SUM(Adjacency_Matrix2[[#This Row],[1]:[20]])</f>
        <v>0</v>
      </c>
    </row>
    <row r="38" spans="1:31" ht="22" x14ac:dyDescent="0.3">
      <c r="A38" s="43">
        <v>1</v>
      </c>
      <c r="B38" s="45">
        <v>13</v>
      </c>
      <c r="C38" s="46">
        <v>1</v>
      </c>
      <c r="D38"/>
      <c r="E38"/>
      <c r="F38"/>
      <c r="G38"/>
      <c r="H38"/>
      <c r="I38" s="12">
        <v>5</v>
      </c>
      <c r="J38" s="6">
        <f>COUNTIFS(Passing_Action[Team],2,Passing_Action[Receiver],Adjacency_Matrix2[[#Headers],[1]],Passing_Action[Passer],Adjacency_Matrix2[[#This Row],[Player_ID]])</f>
        <v>0</v>
      </c>
      <c r="K38" s="17">
        <f>COUNTIFS(Passing_Action[Team],2,Passing_Action[Receiver],Adjacency_Matrix2[[#Headers],[2]],Passing_Action[Passer],Adjacency_Matrix2[[#This Row],[Player_ID]])</f>
        <v>0</v>
      </c>
      <c r="L38" s="17">
        <f>COUNTIFS(Passing_Action[Team],2,Passing_Action[Receiver],Adjacency_Matrix2[[#Headers],[3]],Passing_Action[Passer],Adjacency_Matrix2[[#This Row],[Player_ID]])</f>
        <v>0</v>
      </c>
      <c r="M38" s="6">
        <f>COUNTIFS(Passing_Action[Team],2,Passing_Action[Receiver],Adjacency_Matrix2[[#Headers],[4]],Passing_Action[Passer],Adjacency_Matrix2[[#This Row],[Player_ID]])</f>
        <v>0</v>
      </c>
      <c r="N38" s="5">
        <f>COUNTIFS(Passing_Action[Team],2,Passing_Action[Receiver],Adjacency_Matrix2[[#Headers],[5]],Passing_Action[Passer],Adjacency_Matrix2[[#This Row],[Player_ID]])</f>
        <v>0</v>
      </c>
      <c r="O38" s="17">
        <f>COUNTIFS(Passing_Action[Team],2,Passing_Action[Receiver],Adjacency_Matrix2[[#Headers],[6]],Passing_Action[Passer],Adjacency_Matrix2[[#This Row],[Player_ID]])</f>
        <v>0</v>
      </c>
      <c r="P38" s="17">
        <f>COUNTIFS(Passing_Action[Team],2,Passing_Action[Receiver],Adjacency_Matrix2[[#Headers],[7]],Passing_Action[Passer],Adjacency_Matrix2[[#This Row],[Player_ID]])</f>
        <v>0</v>
      </c>
      <c r="Q38" s="17">
        <f>COUNTIFS(Passing_Action[Team],2,Passing_Action[Receiver],Adjacency_Matrix2[[#Headers],[8]],Passing_Action[Passer],Adjacency_Matrix2[[#This Row],[Player_ID]])</f>
        <v>0</v>
      </c>
      <c r="R38" s="17">
        <f>COUNTIFS(Passing_Action[Team],2,Passing_Action[Receiver],Adjacency_Matrix2[[#Headers],[9]],Passing_Action[Passer],Adjacency_Matrix2[[#This Row],[Player_ID]])</f>
        <v>0</v>
      </c>
      <c r="S38" s="17">
        <f>COUNTIFS(Passing_Action[Team],2,Passing_Action[Receiver],Adjacency_Matrix2[[#Headers],[10]],Passing_Action[Passer],Adjacency_Matrix2[[#This Row],[Player_ID]])</f>
        <v>0</v>
      </c>
      <c r="T38" s="17">
        <f>COUNTIFS(Passing_Action[Team],2,Passing_Action[Receiver],Adjacency_Matrix2[[#Headers],[11]],Passing_Action[Passer],Adjacency_Matrix2[[#This Row],[Player_ID]])</f>
        <v>0</v>
      </c>
      <c r="U38" s="17">
        <f>COUNTIFS(Passing_Action[Team],2,Passing_Action[Receiver],Adjacency_Matrix2[[#Headers],[12]],Passing_Action[Passer],Adjacency_Matrix2[[#This Row],[Player_ID]])</f>
        <v>0</v>
      </c>
      <c r="V38" s="17">
        <f>COUNTIFS(Passing_Action[Team],2,Passing_Action[Receiver],Adjacency_Matrix2[[#Headers],[13]],Passing_Action[Passer],Adjacency_Matrix2[[#This Row],[Player_ID]])</f>
        <v>0</v>
      </c>
      <c r="W38" s="17">
        <f>COUNTIFS(Passing_Action[Team],2,Passing_Action[Receiver],Adjacency_Matrix2[[#Headers],[14]],Passing_Action[Passer],Adjacency_Matrix2[[#This Row],[Player_ID]])</f>
        <v>0</v>
      </c>
      <c r="X38" s="17">
        <f>COUNTIFS(Passing_Action[Team],2,Passing_Action[Receiver],Adjacency_Matrix2[[#Headers],[15]],Passing_Action[Passer],Adjacency_Matrix2[[#This Row],[Player_ID]])</f>
        <v>0</v>
      </c>
      <c r="Y38" s="17">
        <f>COUNTIFS(Passing_Action[Team],2,Passing_Action[Receiver],Adjacency_Matrix2[[#Headers],[16]],Passing_Action[Passer],Adjacency_Matrix2[[#This Row],[Player_ID]])</f>
        <v>0</v>
      </c>
      <c r="Z38" s="17">
        <f>COUNTIFS(Passing_Action[Team],2,Passing_Action[Receiver],Adjacency_Matrix2[[#Headers],[17]],Passing_Action[Passer],Adjacency_Matrix2[[#This Row],[Player_ID]])</f>
        <v>0</v>
      </c>
      <c r="AA38" s="17">
        <f>COUNTIFS(Passing_Action[Team],2,Passing_Action[Receiver],Adjacency_Matrix2[[#Headers],[18]],Passing_Action[Passer],Adjacency_Matrix2[[#This Row],[Player_ID]])</f>
        <v>0</v>
      </c>
      <c r="AB38" s="17">
        <f>COUNTIFS(Passing_Action[Team],2,Passing_Action[Receiver],Adjacency_Matrix2[[#Headers],[19]],Passing_Action[Passer],Adjacency_Matrix2[[#This Row],[Player_ID]])</f>
        <v>0</v>
      </c>
      <c r="AC38" s="18">
        <f>COUNTIFS(Passing_Action[Team],2,Passing_Action[Receiver],Adjacency_Matrix2[[#Headers],[20]],Passing_Action[Passer],Adjacency_Matrix2[[#This Row],[Player_ID]])</f>
        <v>0</v>
      </c>
      <c r="AD38"/>
      <c r="AE38" s="33">
        <f>SUM(Adjacency_Matrix2[[#This Row],[1]:[20]])</f>
        <v>0</v>
      </c>
    </row>
    <row r="39" spans="1:31" ht="22" x14ac:dyDescent="0.3">
      <c r="A39" s="44">
        <v>1</v>
      </c>
      <c r="B39" s="28">
        <v>1</v>
      </c>
      <c r="C39" s="29">
        <v>13</v>
      </c>
      <c r="D39"/>
      <c r="E39"/>
      <c r="F39"/>
      <c r="G39"/>
      <c r="H39"/>
      <c r="I39" s="14">
        <v>6</v>
      </c>
      <c r="J39" s="15">
        <f>COUNTIFS(Passing_Action[Team],2,Passing_Action[Receiver],Adjacency_Matrix2[[#Headers],[1]],Passing_Action[Passer],Adjacency_Matrix2[[#This Row],[Player_ID]])</f>
        <v>0</v>
      </c>
      <c r="K39" s="15">
        <f>COUNTIFS(Passing_Action[Team],2,Passing_Action[Receiver],Adjacency_Matrix2[[#Headers],[2]],Passing_Action[Passer],Adjacency_Matrix2[[#This Row],[Player_ID]])</f>
        <v>0</v>
      </c>
      <c r="L39" s="15">
        <f>COUNTIFS(Passing_Action[Team],2,Passing_Action[Receiver],Adjacency_Matrix2[[#Headers],[3]],Passing_Action[Passer],Adjacency_Matrix2[[#This Row],[Player_ID]])</f>
        <v>0</v>
      </c>
      <c r="M39" s="15">
        <f>COUNTIFS(Passing_Action[Team],2,Passing_Action[Receiver],Adjacency_Matrix2[[#Headers],[4]],Passing_Action[Passer],Adjacency_Matrix2[[#This Row],[Player_ID]])</f>
        <v>0</v>
      </c>
      <c r="N39" s="15">
        <f>COUNTIFS(Passing_Action[Team],2,Passing_Action[Receiver],Adjacency_Matrix2[[#Headers],[5]],Passing_Action[Passer],Adjacency_Matrix2[[#This Row],[Player_ID]])</f>
        <v>0</v>
      </c>
      <c r="O39" s="5">
        <f>COUNTIFS(Passing_Action[Team],2,Passing_Action[Receiver],Adjacency_Matrix2[[#Headers],[6]],Passing_Action[Passer],Adjacency_Matrix2[[#This Row],[Player_ID]])</f>
        <v>0</v>
      </c>
      <c r="P39" s="15">
        <f>COUNTIFS(Passing_Action[Team],2,Passing_Action[Receiver],Adjacency_Matrix2[[#Headers],[7]],Passing_Action[Passer],Adjacency_Matrix2[[#This Row],[Player_ID]])</f>
        <v>0</v>
      </c>
      <c r="Q39" s="15">
        <f>COUNTIFS(Passing_Action[Team],2,Passing_Action[Receiver],Adjacency_Matrix2[[#Headers],[8]],Passing_Action[Passer],Adjacency_Matrix2[[#This Row],[Player_ID]])</f>
        <v>0</v>
      </c>
      <c r="R39" s="15">
        <f>COUNTIFS(Passing_Action[Team],2,Passing_Action[Receiver],Adjacency_Matrix2[[#Headers],[9]],Passing_Action[Passer],Adjacency_Matrix2[[#This Row],[Player_ID]])</f>
        <v>0</v>
      </c>
      <c r="S39" s="15">
        <f>COUNTIFS(Passing_Action[Team],2,Passing_Action[Receiver],Adjacency_Matrix2[[#Headers],[10]],Passing_Action[Passer],Adjacency_Matrix2[[#This Row],[Player_ID]])</f>
        <v>0</v>
      </c>
      <c r="T39" s="15">
        <f>COUNTIFS(Passing_Action[Team],2,Passing_Action[Receiver],Adjacency_Matrix2[[#Headers],[11]],Passing_Action[Passer],Adjacency_Matrix2[[#This Row],[Player_ID]])</f>
        <v>0</v>
      </c>
      <c r="U39" s="15">
        <f>COUNTIFS(Passing_Action[Team],2,Passing_Action[Receiver],Adjacency_Matrix2[[#Headers],[12]],Passing_Action[Passer],Adjacency_Matrix2[[#This Row],[Player_ID]])</f>
        <v>0</v>
      </c>
      <c r="V39" s="15">
        <f>COUNTIFS(Passing_Action[Team],2,Passing_Action[Receiver],Adjacency_Matrix2[[#Headers],[13]],Passing_Action[Passer],Adjacency_Matrix2[[#This Row],[Player_ID]])</f>
        <v>0</v>
      </c>
      <c r="W39" s="15">
        <f>COUNTIFS(Passing_Action[Team],2,Passing_Action[Receiver],Adjacency_Matrix2[[#Headers],[14]],Passing_Action[Passer],Adjacency_Matrix2[[#This Row],[Player_ID]])</f>
        <v>0</v>
      </c>
      <c r="X39" s="15">
        <f>COUNTIFS(Passing_Action[Team],2,Passing_Action[Receiver],Adjacency_Matrix2[[#Headers],[15]],Passing_Action[Passer],Adjacency_Matrix2[[#This Row],[Player_ID]])</f>
        <v>0</v>
      </c>
      <c r="Y39" s="15">
        <f>COUNTIFS(Passing_Action[Team],2,Passing_Action[Receiver],Adjacency_Matrix2[[#Headers],[16]],Passing_Action[Passer],Adjacency_Matrix2[[#This Row],[Player_ID]])</f>
        <v>0</v>
      </c>
      <c r="Z39" s="15">
        <f>COUNTIFS(Passing_Action[Team],2,Passing_Action[Receiver],Adjacency_Matrix2[[#Headers],[17]],Passing_Action[Passer],Adjacency_Matrix2[[#This Row],[Player_ID]])</f>
        <v>0</v>
      </c>
      <c r="AA39" s="15">
        <f>COUNTIFS(Passing_Action[Team],2,Passing_Action[Receiver],Adjacency_Matrix2[[#Headers],[18]],Passing_Action[Passer],Adjacency_Matrix2[[#This Row],[Player_ID]])</f>
        <v>0</v>
      </c>
      <c r="AB39" s="15">
        <f>COUNTIFS(Passing_Action[Team],2,Passing_Action[Receiver],Adjacency_Matrix2[[#Headers],[19]],Passing_Action[Passer],Adjacency_Matrix2[[#This Row],[Player_ID]])</f>
        <v>0</v>
      </c>
      <c r="AC39" s="16">
        <f>COUNTIFS(Passing_Action[Team],2,Passing_Action[Receiver],Adjacency_Matrix2[[#Headers],[20]],Passing_Action[Passer],Adjacency_Matrix2[[#This Row],[Player_ID]])</f>
        <v>0</v>
      </c>
      <c r="AD39"/>
      <c r="AE39" s="33">
        <f>SUM(Adjacency_Matrix2[[#This Row],[1]:[20]])</f>
        <v>0</v>
      </c>
    </row>
    <row r="40" spans="1:31" ht="22" x14ac:dyDescent="0.3">
      <c r="A40" s="43">
        <v>1</v>
      </c>
      <c r="B40" s="45">
        <v>18</v>
      </c>
      <c r="C40" s="46">
        <v>17</v>
      </c>
      <c r="D40"/>
      <c r="E40"/>
      <c r="F40"/>
      <c r="G40"/>
      <c r="H40"/>
      <c r="I40" s="12">
        <v>7</v>
      </c>
      <c r="J40" s="6">
        <f>COUNTIFS(Passing_Action[Team],2,Passing_Action[Receiver],Adjacency_Matrix2[[#Headers],[1]],Passing_Action[Passer],Adjacency_Matrix2[[#This Row],[Player_ID]])</f>
        <v>0</v>
      </c>
      <c r="K40" s="17">
        <f>COUNTIFS(Passing_Action[Team],2,Passing_Action[Receiver],Adjacency_Matrix2[[#Headers],[2]],Passing_Action[Passer],Adjacency_Matrix2[[#This Row],[Player_ID]])</f>
        <v>0</v>
      </c>
      <c r="L40" s="17">
        <f>COUNTIFS(Passing_Action[Team],2,Passing_Action[Receiver],Adjacency_Matrix2[[#Headers],[3]],Passing_Action[Passer],Adjacency_Matrix2[[#This Row],[Player_ID]])</f>
        <v>0</v>
      </c>
      <c r="M40" s="6">
        <f>COUNTIFS(Passing_Action[Team],2,Passing_Action[Receiver],Adjacency_Matrix2[[#Headers],[4]],Passing_Action[Passer],Adjacency_Matrix2[[#This Row],[Player_ID]])</f>
        <v>0</v>
      </c>
      <c r="N40" s="6">
        <f>COUNTIFS(Passing_Action[Team],2,Passing_Action[Receiver],Adjacency_Matrix2[[#Headers],[5]],Passing_Action[Passer],Adjacency_Matrix2[[#This Row],[Player_ID]])</f>
        <v>0</v>
      </c>
      <c r="O40" s="17">
        <f>COUNTIFS(Passing_Action[Team],2,Passing_Action[Receiver],Adjacency_Matrix2[[#Headers],[6]],Passing_Action[Passer],Adjacency_Matrix2[[#This Row],[Player_ID]])</f>
        <v>0</v>
      </c>
      <c r="P40" s="5">
        <f>COUNTIFS(Passing_Action[Team],2,Passing_Action[Receiver],Adjacency_Matrix2[[#Headers],[7]],Passing_Action[Passer],Adjacency_Matrix2[[#This Row],[Player_ID]])</f>
        <v>0</v>
      </c>
      <c r="Q40" s="17">
        <f>COUNTIFS(Passing_Action[Team],2,Passing_Action[Receiver],Adjacency_Matrix2[[#Headers],[8]],Passing_Action[Passer],Adjacency_Matrix2[[#This Row],[Player_ID]])</f>
        <v>0</v>
      </c>
      <c r="R40" s="17">
        <f>COUNTIFS(Passing_Action[Team],2,Passing_Action[Receiver],Adjacency_Matrix2[[#Headers],[9]],Passing_Action[Passer],Adjacency_Matrix2[[#This Row],[Player_ID]])</f>
        <v>0</v>
      </c>
      <c r="S40" s="17">
        <f>COUNTIFS(Passing_Action[Team],2,Passing_Action[Receiver],Adjacency_Matrix2[[#Headers],[10]],Passing_Action[Passer],Adjacency_Matrix2[[#This Row],[Player_ID]])</f>
        <v>0</v>
      </c>
      <c r="T40" s="17">
        <f>COUNTIFS(Passing_Action[Team],2,Passing_Action[Receiver],Adjacency_Matrix2[[#Headers],[11]],Passing_Action[Passer],Adjacency_Matrix2[[#This Row],[Player_ID]])</f>
        <v>0</v>
      </c>
      <c r="U40" s="17">
        <f>COUNTIFS(Passing_Action[Team],2,Passing_Action[Receiver],Adjacency_Matrix2[[#Headers],[12]],Passing_Action[Passer],Adjacency_Matrix2[[#This Row],[Player_ID]])</f>
        <v>0</v>
      </c>
      <c r="V40" s="17">
        <f>COUNTIFS(Passing_Action[Team],2,Passing_Action[Receiver],Adjacency_Matrix2[[#Headers],[13]],Passing_Action[Passer],Adjacency_Matrix2[[#This Row],[Player_ID]])</f>
        <v>0</v>
      </c>
      <c r="W40" s="17">
        <f>COUNTIFS(Passing_Action[Team],2,Passing_Action[Receiver],Adjacency_Matrix2[[#Headers],[14]],Passing_Action[Passer],Adjacency_Matrix2[[#This Row],[Player_ID]])</f>
        <v>0</v>
      </c>
      <c r="X40" s="17">
        <f>COUNTIFS(Passing_Action[Team],2,Passing_Action[Receiver],Adjacency_Matrix2[[#Headers],[15]],Passing_Action[Passer],Adjacency_Matrix2[[#This Row],[Player_ID]])</f>
        <v>0</v>
      </c>
      <c r="Y40" s="17">
        <f>COUNTIFS(Passing_Action[Team],2,Passing_Action[Receiver],Adjacency_Matrix2[[#Headers],[16]],Passing_Action[Passer],Adjacency_Matrix2[[#This Row],[Player_ID]])</f>
        <v>0</v>
      </c>
      <c r="Z40" s="17">
        <f>COUNTIFS(Passing_Action[Team],2,Passing_Action[Receiver],Adjacency_Matrix2[[#Headers],[17]],Passing_Action[Passer],Adjacency_Matrix2[[#This Row],[Player_ID]])</f>
        <v>0</v>
      </c>
      <c r="AA40" s="17">
        <f>COUNTIFS(Passing_Action[Team],2,Passing_Action[Receiver],Adjacency_Matrix2[[#Headers],[18]],Passing_Action[Passer],Adjacency_Matrix2[[#This Row],[Player_ID]])</f>
        <v>0</v>
      </c>
      <c r="AB40" s="17">
        <f>COUNTIFS(Passing_Action[Team],2,Passing_Action[Receiver],Adjacency_Matrix2[[#Headers],[19]],Passing_Action[Passer],Adjacency_Matrix2[[#This Row],[Player_ID]])</f>
        <v>0</v>
      </c>
      <c r="AC40" s="18">
        <f>COUNTIFS(Passing_Action[Team],2,Passing_Action[Receiver],Adjacency_Matrix2[[#Headers],[20]],Passing_Action[Passer],Adjacency_Matrix2[[#This Row],[Player_ID]])</f>
        <v>0</v>
      </c>
      <c r="AD40"/>
      <c r="AE40" s="33">
        <f>SUM(Adjacency_Matrix2[[#This Row],[1]:[20]])</f>
        <v>0</v>
      </c>
    </row>
    <row r="41" spans="1:31" ht="22" x14ac:dyDescent="0.3">
      <c r="A41" s="44">
        <v>1</v>
      </c>
      <c r="B41" s="28">
        <v>2</v>
      </c>
      <c r="C41" s="29">
        <v>10</v>
      </c>
      <c r="D41"/>
      <c r="E41"/>
      <c r="F41"/>
      <c r="G41"/>
      <c r="H41"/>
      <c r="I41" s="14">
        <v>8</v>
      </c>
      <c r="J41" s="15">
        <f>COUNTIFS(Passing_Action[Team],2,Passing_Action[Receiver],Adjacency_Matrix2[[#Headers],[1]],Passing_Action[Passer],Adjacency_Matrix2[[#This Row],[Player_ID]])</f>
        <v>0</v>
      </c>
      <c r="K41" s="15">
        <f>COUNTIFS(Passing_Action[Team],2,Passing_Action[Receiver],Adjacency_Matrix2[[#Headers],[2]],Passing_Action[Passer],Adjacency_Matrix2[[#This Row],[Player_ID]])</f>
        <v>0</v>
      </c>
      <c r="L41" s="15">
        <f>COUNTIFS(Passing_Action[Team],2,Passing_Action[Receiver],Adjacency_Matrix2[[#Headers],[3]],Passing_Action[Passer],Adjacency_Matrix2[[#This Row],[Player_ID]])</f>
        <v>0</v>
      </c>
      <c r="M41" s="15">
        <f>COUNTIFS(Passing_Action[Team],2,Passing_Action[Receiver],Adjacency_Matrix2[[#Headers],[4]],Passing_Action[Passer],Adjacency_Matrix2[[#This Row],[Player_ID]])</f>
        <v>0</v>
      </c>
      <c r="N41" s="15">
        <f>COUNTIFS(Passing_Action[Team],2,Passing_Action[Receiver],Adjacency_Matrix2[[#Headers],[5]],Passing_Action[Passer],Adjacency_Matrix2[[#This Row],[Player_ID]])</f>
        <v>0</v>
      </c>
      <c r="O41" s="15">
        <f>COUNTIFS(Passing_Action[Team],2,Passing_Action[Receiver],Adjacency_Matrix2[[#Headers],[6]],Passing_Action[Passer],Adjacency_Matrix2[[#This Row],[Player_ID]])</f>
        <v>0</v>
      </c>
      <c r="P41" s="15">
        <f>COUNTIFS(Passing_Action[Team],2,Passing_Action[Receiver],Adjacency_Matrix2[[#Headers],[7]],Passing_Action[Passer],Adjacency_Matrix2[[#This Row],[Player_ID]])</f>
        <v>0</v>
      </c>
      <c r="Q41" s="5">
        <f>COUNTIFS(Passing_Action[Team],2,Passing_Action[Receiver],Adjacency_Matrix2[[#Headers],[8]],Passing_Action[Passer],Adjacency_Matrix2[[#This Row],[Player_ID]])</f>
        <v>0</v>
      </c>
      <c r="R41" s="15">
        <f>COUNTIFS(Passing_Action[Team],2,Passing_Action[Receiver],Adjacency_Matrix2[[#Headers],[9]],Passing_Action[Passer],Adjacency_Matrix2[[#This Row],[Player_ID]])</f>
        <v>0</v>
      </c>
      <c r="S41" s="15">
        <f>COUNTIFS(Passing_Action[Team],2,Passing_Action[Receiver],Adjacency_Matrix2[[#Headers],[10]],Passing_Action[Passer],Adjacency_Matrix2[[#This Row],[Player_ID]])</f>
        <v>0</v>
      </c>
      <c r="T41" s="15">
        <f>COUNTIFS(Passing_Action[Team],2,Passing_Action[Receiver],Adjacency_Matrix2[[#Headers],[11]],Passing_Action[Passer],Adjacency_Matrix2[[#This Row],[Player_ID]])</f>
        <v>0</v>
      </c>
      <c r="U41" s="15">
        <f>COUNTIFS(Passing_Action[Team],2,Passing_Action[Receiver],Adjacency_Matrix2[[#Headers],[12]],Passing_Action[Passer],Adjacency_Matrix2[[#This Row],[Player_ID]])</f>
        <v>0</v>
      </c>
      <c r="V41" s="15">
        <f>COUNTIFS(Passing_Action[Team],2,Passing_Action[Receiver],Adjacency_Matrix2[[#Headers],[13]],Passing_Action[Passer],Adjacency_Matrix2[[#This Row],[Player_ID]])</f>
        <v>0</v>
      </c>
      <c r="W41" s="15">
        <f>COUNTIFS(Passing_Action[Team],2,Passing_Action[Receiver],Adjacency_Matrix2[[#Headers],[14]],Passing_Action[Passer],Adjacency_Matrix2[[#This Row],[Player_ID]])</f>
        <v>0</v>
      </c>
      <c r="X41" s="15">
        <f>COUNTIFS(Passing_Action[Team],2,Passing_Action[Receiver],Adjacency_Matrix2[[#Headers],[15]],Passing_Action[Passer],Adjacency_Matrix2[[#This Row],[Player_ID]])</f>
        <v>0</v>
      </c>
      <c r="Y41" s="15">
        <f>COUNTIFS(Passing_Action[Team],2,Passing_Action[Receiver],Adjacency_Matrix2[[#Headers],[16]],Passing_Action[Passer],Adjacency_Matrix2[[#This Row],[Player_ID]])</f>
        <v>0</v>
      </c>
      <c r="Z41" s="15">
        <f>COUNTIFS(Passing_Action[Team],2,Passing_Action[Receiver],Adjacency_Matrix2[[#Headers],[17]],Passing_Action[Passer],Adjacency_Matrix2[[#This Row],[Player_ID]])</f>
        <v>0</v>
      </c>
      <c r="AA41" s="15">
        <f>COUNTIFS(Passing_Action[Team],2,Passing_Action[Receiver],Adjacency_Matrix2[[#Headers],[18]],Passing_Action[Passer],Adjacency_Matrix2[[#This Row],[Player_ID]])</f>
        <v>0</v>
      </c>
      <c r="AB41" s="15">
        <f>COUNTIFS(Passing_Action[Team],2,Passing_Action[Receiver],Adjacency_Matrix2[[#Headers],[19]],Passing_Action[Passer],Adjacency_Matrix2[[#This Row],[Player_ID]])</f>
        <v>0</v>
      </c>
      <c r="AC41" s="16">
        <f>COUNTIFS(Passing_Action[Team],2,Passing_Action[Receiver],Adjacency_Matrix2[[#Headers],[20]],Passing_Action[Passer],Adjacency_Matrix2[[#This Row],[Player_ID]])</f>
        <v>0</v>
      </c>
      <c r="AD41"/>
      <c r="AE41" s="33">
        <f>SUM(Adjacency_Matrix2[[#This Row],[1]:[20]])</f>
        <v>0</v>
      </c>
    </row>
    <row r="42" spans="1:31" ht="22" x14ac:dyDescent="0.3">
      <c r="A42" s="43">
        <v>1</v>
      </c>
      <c r="B42" s="45">
        <v>10</v>
      </c>
      <c r="C42" s="46">
        <v>11</v>
      </c>
      <c r="D42"/>
      <c r="E42"/>
      <c r="F42"/>
      <c r="G42"/>
      <c r="H42"/>
      <c r="I42" s="12">
        <v>9</v>
      </c>
      <c r="J42" s="6">
        <f>COUNTIFS(Passing_Action[Team],2,Passing_Action[Receiver],Adjacency_Matrix2[[#Headers],[1]],Passing_Action[Passer],Adjacency_Matrix2[[#This Row],[Player_ID]])</f>
        <v>0</v>
      </c>
      <c r="K42" s="17">
        <f>COUNTIFS(Passing_Action[Team],2,Passing_Action[Receiver],Adjacency_Matrix2[[#Headers],[2]],Passing_Action[Passer],Adjacency_Matrix2[[#This Row],[Player_ID]])</f>
        <v>0</v>
      </c>
      <c r="L42" s="17">
        <f>COUNTIFS(Passing_Action[Team],2,Passing_Action[Receiver],Adjacency_Matrix2[[#Headers],[3]],Passing_Action[Passer],Adjacency_Matrix2[[#This Row],[Player_ID]])</f>
        <v>0</v>
      </c>
      <c r="M42" s="6">
        <f>COUNTIFS(Passing_Action[Team],2,Passing_Action[Receiver],Adjacency_Matrix2[[#Headers],[4]],Passing_Action[Passer],Adjacency_Matrix2[[#This Row],[Player_ID]])</f>
        <v>0</v>
      </c>
      <c r="N42" s="6">
        <f>COUNTIFS(Passing_Action[Team],2,Passing_Action[Receiver],Adjacency_Matrix2[[#Headers],[5]],Passing_Action[Passer],Adjacency_Matrix2[[#This Row],[Player_ID]])</f>
        <v>0</v>
      </c>
      <c r="O42" s="17">
        <f>COUNTIFS(Passing_Action[Team],2,Passing_Action[Receiver],Adjacency_Matrix2[[#Headers],[6]],Passing_Action[Passer],Adjacency_Matrix2[[#This Row],[Player_ID]])</f>
        <v>0</v>
      </c>
      <c r="P42" s="17">
        <f>COUNTIFS(Passing_Action[Team],2,Passing_Action[Receiver],Adjacency_Matrix2[[#Headers],[7]],Passing_Action[Passer],Adjacency_Matrix2[[#This Row],[Player_ID]])</f>
        <v>0</v>
      </c>
      <c r="Q42" s="17">
        <f>COUNTIFS(Passing_Action[Team],2,Passing_Action[Receiver],Adjacency_Matrix2[[#Headers],[8]],Passing_Action[Passer],Adjacency_Matrix2[[#This Row],[Player_ID]])</f>
        <v>0</v>
      </c>
      <c r="R42" s="5">
        <f>COUNTIFS(Passing_Action[Team],2,Passing_Action[Receiver],Adjacency_Matrix2[[#Headers],[9]],Passing_Action[Passer],Adjacency_Matrix2[[#This Row],[Player_ID]])</f>
        <v>0</v>
      </c>
      <c r="S42" s="17">
        <f>COUNTIFS(Passing_Action[Team],2,Passing_Action[Receiver],Adjacency_Matrix2[[#Headers],[10]],Passing_Action[Passer],Adjacency_Matrix2[[#This Row],[Player_ID]])</f>
        <v>0</v>
      </c>
      <c r="T42" s="17">
        <f>COUNTIFS(Passing_Action[Team],2,Passing_Action[Receiver],Adjacency_Matrix2[[#Headers],[11]],Passing_Action[Passer],Adjacency_Matrix2[[#This Row],[Player_ID]])</f>
        <v>0</v>
      </c>
      <c r="U42" s="17">
        <f>COUNTIFS(Passing_Action[Team],2,Passing_Action[Receiver],Adjacency_Matrix2[[#Headers],[12]],Passing_Action[Passer],Adjacency_Matrix2[[#This Row],[Player_ID]])</f>
        <v>0</v>
      </c>
      <c r="V42" s="17">
        <f>COUNTIFS(Passing_Action[Team],2,Passing_Action[Receiver],Adjacency_Matrix2[[#Headers],[13]],Passing_Action[Passer],Adjacency_Matrix2[[#This Row],[Player_ID]])</f>
        <v>0</v>
      </c>
      <c r="W42" s="17">
        <f>COUNTIFS(Passing_Action[Team],2,Passing_Action[Receiver],Adjacency_Matrix2[[#Headers],[14]],Passing_Action[Passer],Adjacency_Matrix2[[#This Row],[Player_ID]])</f>
        <v>0</v>
      </c>
      <c r="X42" s="17">
        <f>COUNTIFS(Passing_Action[Team],2,Passing_Action[Receiver],Adjacency_Matrix2[[#Headers],[15]],Passing_Action[Passer],Adjacency_Matrix2[[#This Row],[Player_ID]])</f>
        <v>0</v>
      </c>
      <c r="Y42" s="17">
        <f>COUNTIFS(Passing_Action[Team],2,Passing_Action[Receiver],Adjacency_Matrix2[[#Headers],[16]],Passing_Action[Passer],Adjacency_Matrix2[[#This Row],[Player_ID]])</f>
        <v>0</v>
      </c>
      <c r="Z42" s="17">
        <f>COUNTIFS(Passing_Action[Team],2,Passing_Action[Receiver],Adjacency_Matrix2[[#Headers],[17]],Passing_Action[Passer],Adjacency_Matrix2[[#This Row],[Player_ID]])</f>
        <v>0</v>
      </c>
      <c r="AA42" s="17">
        <f>COUNTIFS(Passing_Action[Team],2,Passing_Action[Receiver],Adjacency_Matrix2[[#Headers],[18]],Passing_Action[Passer],Adjacency_Matrix2[[#This Row],[Player_ID]])</f>
        <v>0</v>
      </c>
      <c r="AB42" s="17">
        <f>COUNTIFS(Passing_Action[Team],2,Passing_Action[Receiver],Adjacency_Matrix2[[#Headers],[19]],Passing_Action[Passer],Adjacency_Matrix2[[#This Row],[Player_ID]])</f>
        <v>0</v>
      </c>
      <c r="AC42" s="18">
        <f>COUNTIFS(Passing_Action[Team],2,Passing_Action[Receiver],Adjacency_Matrix2[[#Headers],[20]],Passing_Action[Passer],Adjacency_Matrix2[[#This Row],[Player_ID]])</f>
        <v>0</v>
      </c>
      <c r="AD42"/>
      <c r="AE42" s="33">
        <f>SUM(Adjacency_Matrix2[[#This Row],[1]:[20]])</f>
        <v>0</v>
      </c>
    </row>
    <row r="43" spans="1:31" ht="22" x14ac:dyDescent="0.3">
      <c r="A43" s="44"/>
      <c r="B43" s="26"/>
      <c r="C43" s="27"/>
      <c r="D43"/>
      <c r="E43"/>
      <c r="F43"/>
      <c r="G43"/>
      <c r="H43"/>
      <c r="I43" s="14">
        <v>10</v>
      </c>
      <c r="J43" s="15">
        <f>COUNTIFS(Passing_Action[Team],2,Passing_Action[Receiver],Adjacency_Matrix2[[#Headers],[1]],Passing_Action[Passer],Adjacency_Matrix2[[#This Row],[Player_ID]])</f>
        <v>0</v>
      </c>
      <c r="K43" s="15">
        <f>COUNTIFS(Passing_Action[Team],2,Passing_Action[Receiver],Adjacency_Matrix2[[#Headers],[2]],Passing_Action[Passer],Adjacency_Matrix2[[#This Row],[Player_ID]])</f>
        <v>0</v>
      </c>
      <c r="L43" s="15">
        <f>COUNTIFS(Passing_Action[Team],2,Passing_Action[Receiver],Adjacency_Matrix2[[#Headers],[3]],Passing_Action[Passer],Adjacency_Matrix2[[#This Row],[Player_ID]])</f>
        <v>0</v>
      </c>
      <c r="M43" s="15">
        <f>COUNTIFS(Passing_Action[Team],2,Passing_Action[Receiver],Adjacency_Matrix2[[#Headers],[4]],Passing_Action[Passer],Adjacency_Matrix2[[#This Row],[Player_ID]])</f>
        <v>0</v>
      </c>
      <c r="N43" s="15">
        <f>COUNTIFS(Passing_Action[Team],2,Passing_Action[Receiver],Adjacency_Matrix2[[#Headers],[5]],Passing_Action[Passer],Adjacency_Matrix2[[#This Row],[Player_ID]])</f>
        <v>0</v>
      </c>
      <c r="O43" s="15">
        <f>COUNTIFS(Passing_Action[Team],2,Passing_Action[Receiver],Adjacency_Matrix2[[#Headers],[6]],Passing_Action[Passer],Adjacency_Matrix2[[#This Row],[Player_ID]])</f>
        <v>0</v>
      </c>
      <c r="P43" s="15">
        <f>COUNTIFS(Passing_Action[Team],2,Passing_Action[Receiver],Adjacency_Matrix2[[#Headers],[7]],Passing_Action[Passer],Adjacency_Matrix2[[#This Row],[Player_ID]])</f>
        <v>0</v>
      </c>
      <c r="Q43" s="15">
        <f>COUNTIFS(Passing_Action[Team],2,Passing_Action[Receiver],Adjacency_Matrix2[[#Headers],[8]],Passing_Action[Passer],Adjacency_Matrix2[[#This Row],[Player_ID]])</f>
        <v>0</v>
      </c>
      <c r="R43" s="15">
        <f>COUNTIFS(Passing_Action[Team],2,Passing_Action[Receiver],Adjacency_Matrix2[[#Headers],[9]],Passing_Action[Passer],Adjacency_Matrix2[[#This Row],[Player_ID]])</f>
        <v>0</v>
      </c>
      <c r="S43" s="5">
        <f>COUNTIFS(Passing_Action[Team],2,Passing_Action[Receiver],Adjacency_Matrix2[[#Headers],[10]],Passing_Action[Passer],Adjacency_Matrix2[[#This Row],[Player_ID]])</f>
        <v>0</v>
      </c>
      <c r="T43" s="15">
        <f>COUNTIFS(Passing_Action[Team],2,Passing_Action[Receiver],Adjacency_Matrix2[[#Headers],[11]],Passing_Action[Passer],Adjacency_Matrix2[[#This Row],[Player_ID]])</f>
        <v>0</v>
      </c>
      <c r="U43" s="15">
        <f>COUNTIFS(Passing_Action[Team],2,Passing_Action[Receiver],Adjacency_Matrix2[[#Headers],[12]],Passing_Action[Passer],Adjacency_Matrix2[[#This Row],[Player_ID]])</f>
        <v>0</v>
      </c>
      <c r="V43" s="15">
        <f>COUNTIFS(Passing_Action[Team],2,Passing_Action[Receiver],Adjacency_Matrix2[[#Headers],[13]],Passing_Action[Passer],Adjacency_Matrix2[[#This Row],[Player_ID]])</f>
        <v>0</v>
      </c>
      <c r="W43" s="15">
        <f>COUNTIFS(Passing_Action[Team],2,Passing_Action[Receiver],Adjacency_Matrix2[[#Headers],[14]],Passing_Action[Passer],Adjacency_Matrix2[[#This Row],[Player_ID]])</f>
        <v>0</v>
      </c>
      <c r="X43" s="15">
        <f>COUNTIFS(Passing_Action[Team],2,Passing_Action[Receiver],Adjacency_Matrix2[[#Headers],[15]],Passing_Action[Passer],Adjacency_Matrix2[[#This Row],[Player_ID]])</f>
        <v>0</v>
      </c>
      <c r="Y43" s="15">
        <f>COUNTIFS(Passing_Action[Team],2,Passing_Action[Receiver],Adjacency_Matrix2[[#Headers],[16]],Passing_Action[Passer],Adjacency_Matrix2[[#This Row],[Player_ID]])</f>
        <v>0</v>
      </c>
      <c r="Z43" s="15">
        <f>COUNTIFS(Passing_Action[Team],2,Passing_Action[Receiver],Adjacency_Matrix2[[#Headers],[17]],Passing_Action[Passer],Adjacency_Matrix2[[#This Row],[Player_ID]])</f>
        <v>0</v>
      </c>
      <c r="AA43" s="15">
        <f>COUNTIFS(Passing_Action[Team],2,Passing_Action[Receiver],Adjacency_Matrix2[[#Headers],[18]],Passing_Action[Passer],Adjacency_Matrix2[[#This Row],[Player_ID]])</f>
        <v>0</v>
      </c>
      <c r="AB43" s="15">
        <f>COUNTIFS(Passing_Action[Team],2,Passing_Action[Receiver],Adjacency_Matrix2[[#Headers],[19]],Passing_Action[Passer],Adjacency_Matrix2[[#This Row],[Player_ID]])</f>
        <v>0</v>
      </c>
      <c r="AC43" s="16">
        <f>COUNTIFS(Passing_Action[Team],2,Passing_Action[Receiver],Adjacency_Matrix2[[#Headers],[20]],Passing_Action[Passer],Adjacency_Matrix2[[#This Row],[Player_ID]])</f>
        <v>0</v>
      </c>
      <c r="AD43"/>
      <c r="AE43" s="33">
        <f>SUM(Adjacency_Matrix2[[#This Row],[1]:[20]])</f>
        <v>0</v>
      </c>
    </row>
    <row r="44" spans="1:31" ht="22" x14ac:dyDescent="0.3">
      <c r="A44" s="44"/>
      <c r="B44" s="28"/>
      <c r="C44" s="29"/>
      <c r="D44"/>
      <c r="E44"/>
      <c r="F44"/>
      <c r="G44"/>
      <c r="H44"/>
      <c r="I44" s="12">
        <v>11</v>
      </c>
      <c r="J44" s="6">
        <f>COUNTIFS(Passing_Action[Team],2,Passing_Action[Receiver],Adjacency_Matrix2[[#Headers],[1]],Passing_Action[Passer],Adjacency_Matrix2[[#This Row],[Player_ID]])</f>
        <v>0</v>
      </c>
      <c r="K44" s="17">
        <f>COUNTIFS(Passing_Action[Team],2,Passing_Action[Receiver],Adjacency_Matrix2[[#Headers],[2]],Passing_Action[Passer],Adjacency_Matrix2[[#This Row],[Player_ID]])</f>
        <v>0</v>
      </c>
      <c r="L44" s="17">
        <f>COUNTIFS(Passing_Action[Team],2,Passing_Action[Receiver],Adjacency_Matrix2[[#Headers],[3]],Passing_Action[Passer],Adjacency_Matrix2[[#This Row],[Player_ID]])</f>
        <v>0</v>
      </c>
      <c r="M44" s="6">
        <f>COUNTIFS(Passing_Action[Team],2,Passing_Action[Receiver],Adjacency_Matrix2[[#Headers],[4]],Passing_Action[Passer],Adjacency_Matrix2[[#This Row],[Player_ID]])</f>
        <v>0</v>
      </c>
      <c r="N44" s="6">
        <f>COUNTIFS(Passing_Action[Team],2,Passing_Action[Receiver],Adjacency_Matrix2[[#Headers],[5]],Passing_Action[Passer],Adjacency_Matrix2[[#This Row],[Player_ID]])</f>
        <v>0</v>
      </c>
      <c r="O44" s="17">
        <f>COUNTIFS(Passing_Action[Team],2,Passing_Action[Receiver],Adjacency_Matrix2[[#Headers],[6]],Passing_Action[Passer],Adjacency_Matrix2[[#This Row],[Player_ID]])</f>
        <v>0</v>
      </c>
      <c r="P44" s="17">
        <f>COUNTIFS(Passing_Action[Team],2,Passing_Action[Receiver],Adjacency_Matrix2[[#Headers],[7]],Passing_Action[Passer],Adjacency_Matrix2[[#This Row],[Player_ID]])</f>
        <v>0</v>
      </c>
      <c r="Q44" s="17">
        <f>COUNTIFS(Passing_Action[Team],2,Passing_Action[Receiver],Adjacency_Matrix2[[#Headers],[8]],Passing_Action[Passer],Adjacency_Matrix2[[#This Row],[Player_ID]])</f>
        <v>0</v>
      </c>
      <c r="R44" s="17">
        <f>COUNTIFS(Passing_Action[Team],2,Passing_Action[Receiver],Adjacency_Matrix2[[#Headers],[9]],Passing_Action[Passer],Adjacency_Matrix2[[#This Row],[Player_ID]])</f>
        <v>0</v>
      </c>
      <c r="S44" s="17">
        <f>COUNTIFS(Passing_Action[Team],2,Passing_Action[Receiver],Adjacency_Matrix2[[#Headers],[10]],Passing_Action[Passer],Adjacency_Matrix2[[#This Row],[Player_ID]])</f>
        <v>0</v>
      </c>
      <c r="T44" s="5">
        <f>COUNTIFS(Passing_Action[Team],2,Passing_Action[Receiver],Adjacency_Matrix2[[#Headers],[11]],Passing_Action[Passer],Adjacency_Matrix2[[#This Row],[Player_ID]])</f>
        <v>0</v>
      </c>
      <c r="U44" s="17">
        <f>COUNTIFS(Passing_Action[Team],2,Passing_Action[Receiver],Adjacency_Matrix2[[#Headers],[12]],Passing_Action[Passer],Adjacency_Matrix2[[#This Row],[Player_ID]])</f>
        <v>0</v>
      </c>
      <c r="V44" s="17">
        <f>COUNTIFS(Passing_Action[Team],2,Passing_Action[Receiver],Adjacency_Matrix2[[#Headers],[13]],Passing_Action[Passer],Adjacency_Matrix2[[#This Row],[Player_ID]])</f>
        <v>0</v>
      </c>
      <c r="W44" s="17">
        <f>COUNTIFS(Passing_Action[Team],2,Passing_Action[Receiver],Adjacency_Matrix2[[#Headers],[14]],Passing_Action[Passer],Adjacency_Matrix2[[#This Row],[Player_ID]])</f>
        <v>0</v>
      </c>
      <c r="X44" s="17">
        <f>COUNTIFS(Passing_Action[Team],2,Passing_Action[Receiver],Adjacency_Matrix2[[#Headers],[15]],Passing_Action[Passer],Adjacency_Matrix2[[#This Row],[Player_ID]])</f>
        <v>0</v>
      </c>
      <c r="Y44" s="17">
        <f>COUNTIFS(Passing_Action[Team],2,Passing_Action[Receiver],Adjacency_Matrix2[[#Headers],[16]],Passing_Action[Passer],Adjacency_Matrix2[[#This Row],[Player_ID]])</f>
        <v>0</v>
      </c>
      <c r="Z44" s="17">
        <f>COUNTIFS(Passing_Action[Team],2,Passing_Action[Receiver],Adjacency_Matrix2[[#Headers],[17]],Passing_Action[Passer],Adjacency_Matrix2[[#This Row],[Player_ID]])</f>
        <v>0</v>
      </c>
      <c r="AA44" s="17">
        <f>COUNTIFS(Passing_Action[Team],2,Passing_Action[Receiver],Adjacency_Matrix2[[#Headers],[18]],Passing_Action[Passer],Adjacency_Matrix2[[#This Row],[Player_ID]])</f>
        <v>0</v>
      </c>
      <c r="AB44" s="17">
        <f>COUNTIFS(Passing_Action[Team],2,Passing_Action[Receiver],Adjacency_Matrix2[[#Headers],[19]],Passing_Action[Passer],Adjacency_Matrix2[[#This Row],[Player_ID]])</f>
        <v>0</v>
      </c>
      <c r="AC44" s="18">
        <f>COUNTIFS(Passing_Action[Team],2,Passing_Action[Receiver],Adjacency_Matrix2[[#Headers],[20]],Passing_Action[Passer],Adjacency_Matrix2[[#This Row],[Player_ID]])</f>
        <v>0</v>
      </c>
      <c r="AD44"/>
      <c r="AE44" s="33">
        <f>SUM(Adjacency_Matrix2[[#This Row],[1]:[20]])</f>
        <v>0</v>
      </c>
    </row>
    <row r="45" spans="1:31" ht="22" x14ac:dyDescent="0.3">
      <c r="A45" s="47"/>
      <c r="B45" s="48"/>
      <c r="C45" s="49"/>
      <c r="D45"/>
      <c r="E45"/>
      <c r="F45"/>
      <c r="G45"/>
      <c r="H45"/>
      <c r="I45" s="14">
        <v>12</v>
      </c>
      <c r="J45" s="15">
        <f>COUNTIFS(Passing_Action[Team],2,Passing_Action[Receiver],Adjacency_Matrix2[[#Headers],[1]],Passing_Action[Passer],Adjacency_Matrix2[[#This Row],[Player_ID]])</f>
        <v>0</v>
      </c>
      <c r="K45" s="15">
        <f>COUNTIFS(Passing_Action[Team],2,Passing_Action[Receiver],Adjacency_Matrix2[[#Headers],[2]],Passing_Action[Passer],Adjacency_Matrix2[[#This Row],[Player_ID]])</f>
        <v>0</v>
      </c>
      <c r="L45" s="15">
        <f>COUNTIFS(Passing_Action[Team],2,Passing_Action[Receiver],Adjacency_Matrix2[[#Headers],[3]],Passing_Action[Passer],Adjacency_Matrix2[[#This Row],[Player_ID]])</f>
        <v>0</v>
      </c>
      <c r="M45" s="15">
        <f>COUNTIFS(Passing_Action[Team],2,Passing_Action[Receiver],Adjacency_Matrix2[[#Headers],[4]],Passing_Action[Passer],Adjacency_Matrix2[[#This Row],[Player_ID]])</f>
        <v>0</v>
      </c>
      <c r="N45" s="15">
        <f>COUNTIFS(Passing_Action[Team],2,Passing_Action[Receiver],Adjacency_Matrix2[[#Headers],[5]],Passing_Action[Passer],Adjacency_Matrix2[[#This Row],[Player_ID]])</f>
        <v>0</v>
      </c>
      <c r="O45" s="15">
        <f>COUNTIFS(Passing_Action[Team],2,Passing_Action[Receiver],Adjacency_Matrix2[[#Headers],[6]],Passing_Action[Passer],Adjacency_Matrix2[[#This Row],[Player_ID]])</f>
        <v>0</v>
      </c>
      <c r="P45" s="15">
        <f>COUNTIFS(Passing_Action[Team],2,Passing_Action[Receiver],Adjacency_Matrix2[[#Headers],[7]],Passing_Action[Passer],Adjacency_Matrix2[[#This Row],[Player_ID]])</f>
        <v>0</v>
      </c>
      <c r="Q45" s="15">
        <f>COUNTIFS(Passing_Action[Team],2,Passing_Action[Receiver],Adjacency_Matrix2[[#Headers],[8]],Passing_Action[Passer],Adjacency_Matrix2[[#This Row],[Player_ID]])</f>
        <v>0</v>
      </c>
      <c r="R45" s="15">
        <f>COUNTIFS(Passing_Action[Team],2,Passing_Action[Receiver],Adjacency_Matrix2[[#Headers],[9]],Passing_Action[Passer],Adjacency_Matrix2[[#This Row],[Player_ID]])</f>
        <v>0</v>
      </c>
      <c r="S45" s="15">
        <f>COUNTIFS(Passing_Action[Team],2,Passing_Action[Receiver],Adjacency_Matrix2[[#Headers],[10]],Passing_Action[Passer],Adjacency_Matrix2[[#This Row],[Player_ID]])</f>
        <v>0</v>
      </c>
      <c r="T45" s="15">
        <f>COUNTIFS(Passing_Action[Team],2,Passing_Action[Receiver],Adjacency_Matrix2[[#Headers],[11]],Passing_Action[Passer],Adjacency_Matrix2[[#This Row],[Player_ID]])</f>
        <v>0</v>
      </c>
      <c r="U45" s="5">
        <f>COUNTIFS(Passing_Action[Team],2,Passing_Action[Receiver],Adjacency_Matrix2[[#Headers],[12]],Passing_Action[Passer],Adjacency_Matrix2[[#This Row],[Player_ID]])</f>
        <v>0</v>
      </c>
      <c r="V45" s="15">
        <f>COUNTIFS(Passing_Action[Team],2,Passing_Action[Receiver],Adjacency_Matrix2[[#Headers],[13]],Passing_Action[Passer],Adjacency_Matrix2[[#This Row],[Player_ID]])</f>
        <v>0</v>
      </c>
      <c r="W45" s="15">
        <f>COUNTIFS(Passing_Action[Team],2,Passing_Action[Receiver],Adjacency_Matrix2[[#Headers],[14]],Passing_Action[Passer],Adjacency_Matrix2[[#This Row],[Player_ID]])</f>
        <v>0</v>
      </c>
      <c r="X45" s="15">
        <f>COUNTIFS(Passing_Action[Team],2,Passing_Action[Receiver],Adjacency_Matrix2[[#Headers],[15]],Passing_Action[Passer],Adjacency_Matrix2[[#This Row],[Player_ID]])</f>
        <v>0</v>
      </c>
      <c r="Y45" s="15">
        <f>COUNTIFS(Passing_Action[Team],2,Passing_Action[Receiver],Adjacency_Matrix2[[#Headers],[16]],Passing_Action[Passer],Adjacency_Matrix2[[#This Row],[Player_ID]])</f>
        <v>0</v>
      </c>
      <c r="Z45" s="15">
        <f>COUNTIFS(Passing_Action[Team],2,Passing_Action[Receiver],Adjacency_Matrix2[[#Headers],[17]],Passing_Action[Passer],Adjacency_Matrix2[[#This Row],[Player_ID]])</f>
        <v>0</v>
      </c>
      <c r="AA45" s="15">
        <f>COUNTIFS(Passing_Action[Team],2,Passing_Action[Receiver],Adjacency_Matrix2[[#Headers],[18]],Passing_Action[Passer],Adjacency_Matrix2[[#This Row],[Player_ID]])</f>
        <v>0</v>
      </c>
      <c r="AB45" s="15">
        <f>COUNTIFS(Passing_Action[Team],2,Passing_Action[Receiver],Adjacency_Matrix2[[#Headers],[19]],Passing_Action[Passer],Adjacency_Matrix2[[#This Row],[Player_ID]])</f>
        <v>0</v>
      </c>
      <c r="AC45" s="16">
        <f>COUNTIFS(Passing_Action[Team],2,Passing_Action[Receiver],Adjacency_Matrix2[[#Headers],[20]],Passing_Action[Passer],Adjacency_Matrix2[[#This Row],[Player_ID]])</f>
        <v>0</v>
      </c>
      <c r="AD45"/>
      <c r="AE45" s="33">
        <f>SUM(Adjacency_Matrix2[[#This Row],[1]:[20]])</f>
        <v>0</v>
      </c>
    </row>
    <row r="46" spans="1:31" ht="19" x14ac:dyDescent="0.25">
      <c r="A46"/>
      <c r="B46"/>
      <c r="C46"/>
      <c r="D46"/>
      <c r="E46"/>
      <c r="F46"/>
      <c r="G46"/>
      <c r="H46"/>
      <c r="I46" s="12">
        <v>13</v>
      </c>
      <c r="J46" s="6">
        <f>COUNTIFS(Passing_Action[Team],2,Passing_Action[Receiver],Adjacency_Matrix2[[#Headers],[1]],Passing_Action[Passer],Adjacency_Matrix2[[#This Row],[Player_ID]])</f>
        <v>0</v>
      </c>
      <c r="K46" s="17">
        <f>COUNTIFS(Passing_Action[Team],2,Passing_Action[Receiver],Adjacency_Matrix2[[#Headers],[2]],Passing_Action[Passer],Adjacency_Matrix2[[#This Row],[Player_ID]])</f>
        <v>0</v>
      </c>
      <c r="L46" s="17">
        <f>COUNTIFS(Passing_Action[Team],2,Passing_Action[Receiver],Adjacency_Matrix2[[#Headers],[3]],Passing_Action[Passer],Adjacency_Matrix2[[#This Row],[Player_ID]])</f>
        <v>0</v>
      </c>
      <c r="M46" s="6">
        <f>COUNTIFS(Passing_Action[Team],2,Passing_Action[Receiver],Adjacency_Matrix2[[#Headers],[4]],Passing_Action[Passer],Adjacency_Matrix2[[#This Row],[Player_ID]])</f>
        <v>0</v>
      </c>
      <c r="N46" s="6">
        <f>COUNTIFS(Passing_Action[Team],2,Passing_Action[Receiver],Adjacency_Matrix2[[#Headers],[5]],Passing_Action[Passer],Adjacency_Matrix2[[#This Row],[Player_ID]])</f>
        <v>0</v>
      </c>
      <c r="O46" s="17">
        <f>COUNTIFS(Passing_Action[Team],2,Passing_Action[Receiver],Adjacency_Matrix2[[#Headers],[6]],Passing_Action[Passer],Adjacency_Matrix2[[#This Row],[Player_ID]])</f>
        <v>0</v>
      </c>
      <c r="P46" s="17">
        <f>COUNTIFS(Passing_Action[Team],2,Passing_Action[Receiver],Adjacency_Matrix2[[#Headers],[7]],Passing_Action[Passer],Adjacency_Matrix2[[#This Row],[Player_ID]])</f>
        <v>0</v>
      </c>
      <c r="Q46" s="17">
        <f>COUNTIFS(Passing_Action[Team],2,Passing_Action[Receiver],Adjacency_Matrix2[[#Headers],[8]],Passing_Action[Passer],Adjacency_Matrix2[[#This Row],[Player_ID]])</f>
        <v>0</v>
      </c>
      <c r="R46" s="17">
        <f>COUNTIFS(Passing_Action[Team],2,Passing_Action[Receiver],Adjacency_Matrix2[[#Headers],[9]],Passing_Action[Passer],Adjacency_Matrix2[[#This Row],[Player_ID]])</f>
        <v>0</v>
      </c>
      <c r="S46" s="17">
        <f>COUNTIFS(Passing_Action[Team],2,Passing_Action[Receiver],Adjacency_Matrix2[[#Headers],[10]],Passing_Action[Passer],Adjacency_Matrix2[[#This Row],[Player_ID]])</f>
        <v>0</v>
      </c>
      <c r="T46" s="17">
        <f>COUNTIFS(Passing_Action[Team],2,Passing_Action[Receiver],Adjacency_Matrix2[[#Headers],[11]],Passing_Action[Passer],Adjacency_Matrix2[[#This Row],[Player_ID]])</f>
        <v>0</v>
      </c>
      <c r="U46" s="17">
        <f>COUNTIFS(Passing_Action[Team],2,Passing_Action[Receiver],Adjacency_Matrix2[[#Headers],[12]],Passing_Action[Passer],Adjacency_Matrix2[[#This Row],[Player_ID]])</f>
        <v>0</v>
      </c>
      <c r="V46" s="5">
        <f>COUNTIFS(Passing_Action[Team],2,Passing_Action[Receiver],Adjacency_Matrix2[[#Headers],[13]],Passing_Action[Passer],Adjacency_Matrix2[[#This Row],[Player_ID]])</f>
        <v>0</v>
      </c>
      <c r="W46" s="17">
        <f>COUNTIFS(Passing_Action[Team],2,Passing_Action[Receiver],Adjacency_Matrix2[[#Headers],[14]],Passing_Action[Passer],Adjacency_Matrix2[[#This Row],[Player_ID]])</f>
        <v>0</v>
      </c>
      <c r="X46" s="17">
        <f>COUNTIFS(Passing_Action[Team],2,Passing_Action[Receiver],Adjacency_Matrix2[[#Headers],[15]],Passing_Action[Passer],Adjacency_Matrix2[[#This Row],[Player_ID]])</f>
        <v>0</v>
      </c>
      <c r="Y46" s="17">
        <f>COUNTIFS(Passing_Action[Team],2,Passing_Action[Receiver],Adjacency_Matrix2[[#Headers],[16]],Passing_Action[Passer],Adjacency_Matrix2[[#This Row],[Player_ID]])</f>
        <v>0</v>
      </c>
      <c r="Z46" s="17">
        <f>COUNTIFS(Passing_Action[Team],2,Passing_Action[Receiver],Adjacency_Matrix2[[#Headers],[17]],Passing_Action[Passer],Adjacency_Matrix2[[#This Row],[Player_ID]])</f>
        <v>0</v>
      </c>
      <c r="AA46" s="17">
        <f>COUNTIFS(Passing_Action[Team],2,Passing_Action[Receiver],Adjacency_Matrix2[[#Headers],[18]],Passing_Action[Passer],Adjacency_Matrix2[[#This Row],[Player_ID]])</f>
        <v>0</v>
      </c>
      <c r="AB46" s="17">
        <f>COUNTIFS(Passing_Action[Team],2,Passing_Action[Receiver],Adjacency_Matrix2[[#Headers],[19]],Passing_Action[Passer],Adjacency_Matrix2[[#This Row],[Player_ID]])</f>
        <v>0</v>
      </c>
      <c r="AC46" s="18">
        <f>COUNTIFS(Passing_Action[Team],2,Passing_Action[Receiver],Adjacency_Matrix2[[#Headers],[20]],Passing_Action[Passer],Adjacency_Matrix2[[#This Row],[Player_ID]])</f>
        <v>0</v>
      </c>
      <c r="AD46"/>
      <c r="AE46" s="33">
        <f>SUM(Adjacency_Matrix2[[#This Row],[1]:[20]])</f>
        <v>0</v>
      </c>
    </row>
    <row r="47" spans="1:31" ht="19" x14ac:dyDescent="0.25">
      <c r="A47"/>
      <c r="B47"/>
      <c r="C47"/>
      <c r="D47"/>
      <c r="E47"/>
      <c r="F47"/>
      <c r="G47"/>
      <c r="H47"/>
      <c r="I47" s="14">
        <v>14</v>
      </c>
      <c r="J47" s="15">
        <f>COUNTIFS(Passing_Action[Team],2,Passing_Action[Receiver],Adjacency_Matrix2[[#Headers],[1]],Passing_Action[Passer],Adjacency_Matrix2[[#This Row],[Player_ID]])</f>
        <v>0</v>
      </c>
      <c r="K47" s="15">
        <f>COUNTIFS(Passing_Action[Team],2,Passing_Action[Receiver],Adjacency_Matrix2[[#Headers],[2]],Passing_Action[Passer],Adjacency_Matrix2[[#This Row],[Player_ID]])</f>
        <v>0</v>
      </c>
      <c r="L47" s="15">
        <f>COUNTIFS(Passing_Action[Team],2,Passing_Action[Receiver],Adjacency_Matrix2[[#Headers],[3]],Passing_Action[Passer],Adjacency_Matrix2[[#This Row],[Player_ID]])</f>
        <v>0</v>
      </c>
      <c r="M47" s="15">
        <f>COUNTIFS(Passing_Action[Team],2,Passing_Action[Receiver],Adjacency_Matrix2[[#Headers],[4]],Passing_Action[Passer],Adjacency_Matrix2[[#This Row],[Player_ID]])</f>
        <v>0</v>
      </c>
      <c r="N47" s="15">
        <f>COUNTIFS(Passing_Action[Team],2,Passing_Action[Receiver],Adjacency_Matrix2[[#Headers],[5]],Passing_Action[Passer],Adjacency_Matrix2[[#This Row],[Player_ID]])</f>
        <v>0</v>
      </c>
      <c r="O47" s="15">
        <f>COUNTIFS(Passing_Action[Team],2,Passing_Action[Receiver],Adjacency_Matrix2[[#Headers],[6]],Passing_Action[Passer],Adjacency_Matrix2[[#This Row],[Player_ID]])</f>
        <v>0</v>
      </c>
      <c r="P47" s="15">
        <f>COUNTIFS(Passing_Action[Team],2,Passing_Action[Receiver],Adjacency_Matrix2[[#Headers],[7]],Passing_Action[Passer],Adjacency_Matrix2[[#This Row],[Player_ID]])</f>
        <v>0</v>
      </c>
      <c r="Q47" s="15">
        <f>COUNTIFS(Passing_Action[Team],2,Passing_Action[Receiver],Adjacency_Matrix2[[#Headers],[8]],Passing_Action[Passer],Adjacency_Matrix2[[#This Row],[Player_ID]])</f>
        <v>0</v>
      </c>
      <c r="R47" s="15">
        <f>COUNTIFS(Passing_Action[Team],2,Passing_Action[Receiver],Adjacency_Matrix2[[#Headers],[9]],Passing_Action[Passer],Adjacency_Matrix2[[#This Row],[Player_ID]])</f>
        <v>0</v>
      </c>
      <c r="S47" s="15">
        <f>COUNTIFS(Passing_Action[Team],2,Passing_Action[Receiver],Adjacency_Matrix2[[#Headers],[10]],Passing_Action[Passer],Adjacency_Matrix2[[#This Row],[Player_ID]])</f>
        <v>0</v>
      </c>
      <c r="T47" s="15">
        <f>COUNTIFS(Passing_Action[Team],2,Passing_Action[Receiver],Adjacency_Matrix2[[#Headers],[11]],Passing_Action[Passer],Adjacency_Matrix2[[#This Row],[Player_ID]])</f>
        <v>0</v>
      </c>
      <c r="U47" s="15">
        <f>COUNTIFS(Passing_Action[Team],2,Passing_Action[Receiver],Adjacency_Matrix2[[#Headers],[12]],Passing_Action[Passer],Adjacency_Matrix2[[#This Row],[Player_ID]])</f>
        <v>0</v>
      </c>
      <c r="V47" s="15">
        <f>COUNTIFS(Passing_Action[Team],2,Passing_Action[Receiver],Adjacency_Matrix2[[#Headers],[13]],Passing_Action[Passer],Adjacency_Matrix2[[#This Row],[Player_ID]])</f>
        <v>0</v>
      </c>
      <c r="W47" s="5">
        <f>COUNTIFS(Passing_Action[Team],2,Passing_Action[Receiver],Adjacency_Matrix2[[#Headers],[14]],Passing_Action[Passer],Adjacency_Matrix2[[#This Row],[Player_ID]])</f>
        <v>0</v>
      </c>
      <c r="X47" s="15">
        <f>COUNTIFS(Passing_Action[Team],2,Passing_Action[Receiver],Adjacency_Matrix2[[#Headers],[15]],Passing_Action[Passer],Adjacency_Matrix2[[#This Row],[Player_ID]])</f>
        <v>0</v>
      </c>
      <c r="Y47" s="15">
        <f>COUNTIFS(Passing_Action[Team],2,Passing_Action[Receiver],Adjacency_Matrix2[[#Headers],[16]],Passing_Action[Passer],Adjacency_Matrix2[[#This Row],[Player_ID]])</f>
        <v>0</v>
      </c>
      <c r="Z47" s="15">
        <f>COUNTIFS(Passing_Action[Team],2,Passing_Action[Receiver],Adjacency_Matrix2[[#Headers],[17]],Passing_Action[Passer],Adjacency_Matrix2[[#This Row],[Player_ID]])</f>
        <v>0</v>
      </c>
      <c r="AA47" s="15">
        <f>COUNTIFS(Passing_Action[Team],2,Passing_Action[Receiver],Adjacency_Matrix2[[#Headers],[18]],Passing_Action[Passer],Adjacency_Matrix2[[#This Row],[Player_ID]])</f>
        <v>0</v>
      </c>
      <c r="AB47" s="15">
        <f>COUNTIFS(Passing_Action[Team],2,Passing_Action[Receiver],Adjacency_Matrix2[[#Headers],[19]],Passing_Action[Passer],Adjacency_Matrix2[[#This Row],[Player_ID]])</f>
        <v>0</v>
      </c>
      <c r="AC47" s="16">
        <f>COUNTIFS(Passing_Action[Team],2,Passing_Action[Receiver],Adjacency_Matrix2[[#Headers],[20]],Passing_Action[Passer],Adjacency_Matrix2[[#This Row],[Player_ID]])</f>
        <v>0</v>
      </c>
      <c r="AD47"/>
      <c r="AE47" s="33">
        <f>SUM(Adjacency_Matrix2[[#This Row],[1]:[20]])</f>
        <v>0</v>
      </c>
    </row>
    <row r="48" spans="1:31" ht="19" x14ac:dyDescent="0.25">
      <c r="A48"/>
      <c r="B48"/>
      <c r="C48"/>
      <c r="D48"/>
      <c r="E48"/>
      <c r="F48"/>
      <c r="G48"/>
      <c r="H48"/>
      <c r="I48" s="12">
        <v>15</v>
      </c>
      <c r="J48" s="6">
        <f>COUNTIFS(Passing_Action[Team],2,Passing_Action[Receiver],Adjacency_Matrix2[[#Headers],[1]],Passing_Action[Passer],Adjacency_Matrix2[[#This Row],[Player_ID]])</f>
        <v>0</v>
      </c>
      <c r="K48" s="17">
        <f>COUNTIFS(Passing_Action[Team],2,Passing_Action[Receiver],Adjacency_Matrix2[[#Headers],[2]],Passing_Action[Passer],Adjacency_Matrix2[[#This Row],[Player_ID]])</f>
        <v>0</v>
      </c>
      <c r="L48" s="17">
        <f>COUNTIFS(Passing_Action[Team],2,Passing_Action[Receiver],Adjacency_Matrix2[[#Headers],[3]],Passing_Action[Passer],Adjacency_Matrix2[[#This Row],[Player_ID]])</f>
        <v>0</v>
      </c>
      <c r="M48" s="6">
        <f>COUNTIFS(Passing_Action[Team],2,Passing_Action[Receiver],Adjacency_Matrix2[[#Headers],[4]],Passing_Action[Passer],Adjacency_Matrix2[[#This Row],[Player_ID]])</f>
        <v>0</v>
      </c>
      <c r="N48" s="6">
        <f>COUNTIFS(Passing_Action[Team],2,Passing_Action[Receiver],Adjacency_Matrix2[[#Headers],[5]],Passing_Action[Passer],Adjacency_Matrix2[[#This Row],[Player_ID]])</f>
        <v>0</v>
      </c>
      <c r="O48" s="17">
        <f>COUNTIFS(Passing_Action[Team],2,Passing_Action[Receiver],Adjacency_Matrix2[[#Headers],[6]],Passing_Action[Passer],Adjacency_Matrix2[[#This Row],[Player_ID]])</f>
        <v>0</v>
      </c>
      <c r="P48" s="17">
        <f>COUNTIFS(Passing_Action[Team],2,Passing_Action[Receiver],Adjacency_Matrix2[[#Headers],[7]],Passing_Action[Passer],Adjacency_Matrix2[[#This Row],[Player_ID]])</f>
        <v>0</v>
      </c>
      <c r="Q48" s="17">
        <f>COUNTIFS(Passing_Action[Team],2,Passing_Action[Receiver],Adjacency_Matrix2[[#Headers],[8]],Passing_Action[Passer],Adjacency_Matrix2[[#This Row],[Player_ID]])</f>
        <v>0</v>
      </c>
      <c r="R48" s="17">
        <f>COUNTIFS(Passing_Action[Team],2,Passing_Action[Receiver],Adjacency_Matrix2[[#Headers],[9]],Passing_Action[Passer],Adjacency_Matrix2[[#This Row],[Player_ID]])</f>
        <v>0</v>
      </c>
      <c r="S48" s="17">
        <f>COUNTIFS(Passing_Action[Team],2,Passing_Action[Receiver],Adjacency_Matrix2[[#Headers],[10]],Passing_Action[Passer],Adjacency_Matrix2[[#This Row],[Player_ID]])</f>
        <v>0</v>
      </c>
      <c r="T48" s="17">
        <f>COUNTIFS(Passing_Action[Team],2,Passing_Action[Receiver],Adjacency_Matrix2[[#Headers],[11]],Passing_Action[Passer],Adjacency_Matrix2[[#This Row],[Player_ID]])</f>
        <v>0</v>
      </c>
      <c r="U48" s="17">
        <f>COUNTIFS(Passing_Action[Team],2,Passing_Action[Receiver],Adjacency_Matrix2[[#Headers],[12]],Passing_Action[Passer],Adjacency_Matrix2[[#This Row],[Player_ID]])</f>
        <v>0</v>
      </c>
      <c r="V48" s="17">
        <f>COUNTIFS(Passing_Action[Team],2,Passing_Action[Receiver],Adjacency_Matrix2[[#Headers],[13]],Passing_Action[Passer],Adjacency_Matrix2[[#This Row],[Player_ID]])</f>
        <v>0</v>
      </c>
      <c r="W48" s="17">
        <f>COUNTIFS(Passing_Action[Team],2,Passing_Action[Receiver],Adjacency_Matrix2[[#Headers],[14]],Passing_Action[Passer],Adjacency_Matrix2[[#This Row],[Player_ID]])</f>
        <v>0</v>
      </c>
      <c r="X48" s="5">
        <f>COUNTIFS(Passing_Action[Team],2,Passing_Action[Receiver],Adjacency_Matrix2[[#Headers],[15]],Passing_Action[Passer],Adjacency_Matrix2[[#This Row],[Player_ID]])</f>
        <v>0</v>
      </c>
      <c r="Y48" s="17">
        <f>COUNTIFS(Passing_Action[Team],2,Passing_Action[Receiver],Adjacency_Matrix2[[#Headers],[16]],Passing_Action[Passer],Adjacency_Matrix2[[#This Row],[Player_ID]])</f>
        <v>0</v>
      </c>
      <c r="Z48" s="17">
        <f>COUNTIFS(Passing_Action[Team],2,Passing_Action[Receiver],Adjacency_Matrix2[[#Headers],[17]],Passing_Action[Passer],Adjacency_Matrix2[[#This Row],[Player_ID]])</f>
        <v>0</v>
      </c>
      <c r="AA48" s="17">
        <f>COUNTIFS(Passing_Action[Team],2,Passing_Action[Receiver],Adjacency_Matrix2[[#Headers],[18]],Passing_Action[Passer],Adjacency_Matrix2[[#This Row],[Player_ID]])</f>
        <v>0</v>
      </c>
      <c r="AB48" s="17">
        <f>COUNTIFS(Passing_Action[Team],2,Passing_Action[Receiver],Adjacency_Matrix2[[#Headers],[19]],Passing_Action[Passer],Adjacency_Matrix2[[#This Row],[Player_ID]])</f>
        <v>0</v>
      </c>
      <c r="AC48" s="18">
        <f>COUNTIFS(Passing_Action[Team],2,Passing_Action[Receiver],Adjacency_Matrix2[[#Headers],[20]],Passing_Action[Passer],Adjacency_Matrix2[[#This Row],[Player_ID]])</f>
        <v>0</v>
      </c>
      <c r="AD48"/>
      <c r="AE48" s="33">
        <f>SUM(Adjacency_Matrix2[[#This Row],[1]:[20]])</f>
        <v>0</v>
      </c>
    </row>
    <row r="49" spans="1:31" ht="19" x14ac:dyDescent="0.25">
      <c r="A49"/>
      <c r="B49"/>
      <c r="C49"/>
      <c r="D49"/>
      <c r="E49"/>
      <c r="F49"/>
      <c r="G49"/>
      <c r="H49"/>
      <c r="I49" s="14">
        <v>16</v>
      </c>
      <c r="J49" s="15">
        <f>COUNTIFS(Passing_Action[Team],2,Passing_Action[Receiver],Adjacency_Matrix2[[#Headers],[1]],Passing_Action[Passer],Adjacency_Matrix2[[#This Row],[Player_ID]])</f>
        <v>0</v>
      </c>
      <c r="K49" s="15">
        <f>COUNTIFS(Passing_Action[Team],2,Passing_Action[Receiver],Adjacency_Matrix2[[#Headers],[2]],Passing_Action[Passer],Adjacency_Matrix2[[#This Row],[Player_ID]])</f>
        <v>0</v>
      </c>
      <c r="L49" s="15">
        <f>COUNTIFS(Passing_Action[Team],2,Passing_Action[Receiver],Adjacency_Matrix2[[#Headers],[3]],Passing_Action[Passer],Adjacency_Matrix2[[#This Row],[Player_ID]])</f>
        <v>0</v>
      </c>
      <c r="M49" s="15">
        <f>COUNTIFS(Passing_Action[Team],2,Passing_Action[Receiver],Adjacency_Matrix2[[#Headers],[4]],Passing_Action[Passer],Adjacency_Matrix2[[#This Row],[Player_ID]])</f>
        <v>0</v>
      </c>
      <c r="N49" s="15">
        <f>COUNTIFS(Passing_Action[Team],2,Passing_Action[Receiver],Adjacency_Matrix2[[#Headers],[5]],Passing_Action[Passer],Adjacency_Matrix2[[#This Row],[Player_ID]])</f>
        <v>0</v>
      </c>
      <c r="O49" s="15">
        <f>COUNTIFS(Passing_Action[Team],2,Passing_Action[Receiver],Adjacency_Matrix2[[#Headers],[6]],Passing_Action[Passer],Adjacency_Matrix2[[#This Row],[Player_ID]])</f>
        <v>0</v>
      </c>
      <c r="P49" s="15">
        <f>COUNTIFS(Passing_Action[Team],2,Passing_Action[Receiver],Adjacency_Matrix2[[#Headers],[7]],Passing_Action[Passer],Adjacency_Matrix2[[#This Row],[Player_ID]])</f>
        <v>0</v>
      </c>
      <c r="Q49" s="15">
        <f>COUNTIFS(Passing_Action[Team],2,Passing_Action[Receiver],Adjacency_Matrix2[[#Headers],[8]],Passing_Action[Passer],Adjacency_Matrix2[[#This Row],[Player_ID]])</f>
        <v>0</v>
      </c>
      <c r="R49" s="15">
        <f>COUNTIFS(Passing_Action[Team],2,Passing_Action[Receiver],Adjacency_Matrix2[[#Headers],[9]],Passing_Action[Passer],Adjacency_Matrix2[[#This Row],[Player_ID]])</f>
        <v>0</v>
      </c>
      <c r="S49" s="15">
        <f>COUNTIFS(Passing_Action[Team],2,Passing_Action[Receiver],Adjacency_Matrix2[[#Headers],[10]],Passing_Action[Passer],Adjacency_Matrix2[[#This Row],[Player_ID]])</f>
        <v>0</v>
      </c>
      <c r="T49" s="15">
        <f>COUNTIFS(Passing_Action[Team],2,Passing_Action[Receiver],Adjacency_Matrix2[[#Headers],[11]],Passing_Action[Passer],Adjacency_Matrix2[[#This Row],[Player_ID]])</f>
        <v>0</v>
      </c>
      <c r="U49" s="15">
        <f>COUNTIFS(Passing_Action[Team],2,Passing_Action[Receiver],Adjacency_Matrix2[[#Headers],[12]],Passing_Action[Passer],Adjacency_Matrix2[[#This Row],[Player_ID]])</f>
        <v>0</v>
      </c>
      <c r="V49" s="15">
        <f>COUNTIFS(Passing_Action[Team],2,Passing_Action[Receiver],Adjacency_Matrix2[[#Headers],[13]],Passing_Action[Passer],Adjacency_Matrix2[[#This Row],[Player_ID]])</f>
        <v>0</v>
      </c>
      <c r="W49" s="15">
        <f>COUNTIFS(Passing_Action[Team],2,Passing_Action[Receiver],Adjacency_Matrix2[[#Headers],[14]],Passing_Action[Passer],Adjacency_Matrix2[[#This Row],[Player_ID]])</f>
        <v>0</v>
      </c>
      <c r="X49" s="15">
        <f>COUNTIFS(Passing_Action[Team],2,Passing_Action[Receiver],Adjacency_Matrix2[[#Headers],[15]],Passing_Action[Passer],Adjacency_Matrix2[[#This Row],[Player_ID]])</f>
        <v>0</v>
      </c>
      <c r="Y49" s="5">
        <f>COUNTIFS(Passing_Action[Team],2,Passing_Action[Receiver],Adjacency_Matrix2[[#Headers],[16]],Passing_Action[Passer],Adjacency_Matrix2[[#This Row],[Player_ID]])</f>
        <v>0</v>
      </c>
      <c r="Z49" s="15">
        <f>COUNTIFS(Passing_Action[Team],2,Passing_Action[Receiver],Adjacency_Matrix2[[#Headers],[17]],Passing_Action[Passer],Adjacency_Matrix2[[#This Row],[Player_ID]])</f>
        <v>0</v>
      </c>
      <c r="AA49" s="15">
        <f>COUNTIFS(Passing_Action[Team],2,Passing_Action[Receiver],Adjacency_Matrix2[[#Headers],[18]],Passing_Action[Passer],Adjacency_Matrix2[[#This Row],[Player_ID]])</f>
        <v>0</v>
      </c>
      <c r="AB49" s="15">
        <f>COUNTIFS(Passing_Action[Team],2,Passing_Action[Receiver],Adjacency_Matrix2[[#Headers],[19]],Passing_Action[Passer],Adjacency_Matrix2[[#This Row],[Player_ID]])</f>
        <v>0</v>
      </c>
      <c r="AC49" s="16">
        <f>COUNTIFS(Passing_Action[Team],2,Passing_Action[Receiver],Adjacency_Matrix2[[#Headers],[20]],Passing_Action[Passer],Adjacency_Matrix2[[#This Row],[Player_ID]])</f>
        <v>0</v>
      </c>
      <c r="AD49"/>
      <c r="AE49" s="33">
        <f>SUM(Adjacency_Matrix2[[#This Row],[1]:[20]])</f>
        <v>0</v>
      </c>
    </row>
    <row r="50" spans="1:31" ht="19" x14ac:dyDescent="0.25">
      <c r="A50"/>
      <c r="B50"/>
      <c r="C50"/>
      <c r="D50"/>
      <c r="E50"/>
      <c r="F50"/>
      <c r="G50"/>
      <c r="H50"/>
      <c r="I50" s="12">
        <v>17</v>
      </c>
      <c r="J50" s="6">
        <f>COUNTIFS(Passing_Action[Team],2,Passing_Action[Receiver],Adjacency_Matrix2[[#Headers],[1]],Passing_Action[Passer],Adjacency_Matrix2[[#This Row],[Player_ID]])</f>
        <v>0</v>
      </c>
      <c r="K50" s="17">
        <f>COUNTIFS(Passing_Action[Team],2,Passing_Action[Receiver],Adjacency_Matrix2[[#Headers],[2]],Passing_Action[Passer],Adjacency_Matrix2[[#This Row],[Player_ID]])</f>
        <v>0</v>
      </c>
      <c r="L50" s="17">
        <f>COUNTIFS(Passing_Action[Team],2,Passing_Action[Receiver],Adjacency_Matrix2[[#Headers],[3]],Passing_Action[Passer],Adjacency_Matrix2[[#This Row],[Player_ID]])</f>
        <v>0</v>
      </c>
      <c r="M50" s="6">
        <f>COUNTIFS(Passing_Action[Team],2,Passing_Action[Receiver],Adjacency_Matrix2[[#Headers],[4]],Passing_Action[Passer],Adjacency_Matrix2[[#This Row],[Player_ID]])</f>
        <v>0</v>
      </c>
      <c r="N50" s="6">
        <f>COUNTIFS(Passing_Action[Team],2,Passing_Action[Receiver],Adjacency_Matrix2[[#Headers],[5]],Passing_Action[Passer],Adjacency_Matrix2[[#This Row],[Player_ID]])</f>
        <v>0</v>
      </c>
      <c r="O50" s="17">
        <f>COUNTIFS(Passing_Action[Team],2,Passing_Action[Receiver],Adjacency_Matrix2[[#Headers],[6]],Passing_Action[Passer],Adjacency_Matrix2[[#This Row],[Player_ID]])</f>
        <v>0</v>
      </c>
      <c r="P50" s="17">
        <f>COUNTIFS(Passing_Action[Team],2,Passing_Action[Receiver],Adjacency_Matrix2[[#Headers],[7]],Passing_Action[Passer],Adjacency_Matrix2[[#This Row],[Player_ID]])</f>
        <v>0</v>
      </c>
      <c r="Q50" s="17">
        <f>COUNTIFS(Passing_Action[Team],2,Passing_Action[Receiver],Adjacency_Matrix2[[#Headers],[8]],Passing_Action[Passer],Adjacency_Matrix2[[#This Row],[Player_ID]])</f>
        <v>0</v>
      </c>
      <c r="R50" s="17">
        <f>COUNTIFS(Passing_Action[Team],2,Passing_Action[Receiver],Adjacency_Matrix2[[#Headers],[9]],Passing_Action[Passer],Adjacency_Matrix2[[#This Row],[Player_ID]])</f>
        <v>0</v>
      </c>
      <c r="S50" s="17">
        <f>COUNTIFS(Passing_Action[Team],2,Passing_Action[Receiver],Adjacency_Matrix2[[#Headers],[10]],Passing_Action[Passer],Adjacency_Matrix2[[#This Row],[Player_ID]])</f>
        <v>0</v>
      </c>
      <c r="T50" s="17">
        <f>COUNTIFS(Passing_Action[Team],2,Passing_Action[Receiver],Adjacency_Matrix2[[#Headers],[11]],Passing_Action[Passer],Adjacency_Matrix2[[#This Row],[Player_ID]])</f>
        <v>0</v>
      </c>
      <c r="U50" s="17">
        <f>COUNTIFS(Passing_Action[Team],2,Passing_Action[Receiver],Adjacency_Matrix2[[#Headers],[12]],Passing_Action[Passer],Adjacency_Matrix2[[#This Row],[Player_ID]])</f>
        <v>0</v>
      </c>
      <c r="V50" s="17">
        <f>COUNTIFS(Passing_Action[Team],2,Passing_Action[Receiver],Adjacency_Matrix2[[#Headers],[13]],Passing_Action[Passer],Adjacency_Matrix2[[#This Row],[Player_ID]])</f>
        <v>0</v>
      </c>
      <c r="W50" s="17">
        <f>COUNTIFS(Passing_Action[Team],2,Passing_Action[Receiver],Adjacency_Matrix2[[#Headers],[14]],Passing_Action[Passer],Adjacency_Matrix2[[#This Row],[Player_ID]])</f>
        <v>0</v>
      </c>
      <c r="X50" s="17">
        <f>COUNTIFS(Passing_Action[Team],2,Passing_Action[Receiver],Adjacency_Matrix2[[#Headers],[15]],Passing_Action[Passer],Adjacency_Matrix2[[#This Row],[Player_ID]])</f>
        <v>0</v>
      </c>
      <c r="Y50" s="17">
        <f>COUNTIFS(Passing_Action[Team],2,Passing_Action[Receiver],Adjacency_Matrix2[[#Headers],[16]],Passing_Action[Passer],Adjacency_Matrix2[[#This Row],[Player_ID]])</f>
        <v>0</v>
      </c>
      <c r="Z50" s="5">
        <f>COUNTIFS(Passing_Action[Team],2,Passing_Action[Receiver],Adjacency_Matrix2[[#Headers],[17]],Passing_Action[Passer],Adjacency_Matrix2[[#This Row],[Player_ID]])</f>
        <v>0</v>
      </c>
      <c r="AA50" s="17">
        <f>COUNTIFS(Passing_Action[Team],2,Passing_Action[Receiver],Adjacency_Matrix2[[#Headers],[18]],Passing_Action[Passer],Adjacency_Matrix2[[#This Row],[Player_ID]])</f>
        <v>0</v>
      </c>
      <c r="AB50" s="17">
        <f>COUNTIFS(Passing_Action[Team],2,Passing_Action[Receiver],Adjacency_Matrix2[[#Headers],[19]],Passing_Action[Passer],Adjacency_Matrix2[[#This Row],[Player_ID]])</f>
        <v>0</v>
      </c>
      <c r="AC50" s="18">
        <f>COUNTIFS(Passing_Action[Team],2,Passing_Action[Receiver],Adjacency_Matrix2[[#Headers],[20]],Passing_Action[Passer],Adjacency_Matrix2[[#This Row],[Player_ID]])</f>
        <v>0</v>
      </c>
      <c r="AD50"/>
      <c r="AE50" s="33">
        <f>SUM(Adjacency_Matrix2[[#This Row],[1]:[20]])</f>
        <v>0</v>
      </c>
    </row>
    <row r="51" spans="1:31" ht="19" x14ac:dyDescent="0.25">
      <c r="A51"/>
      <c r="B51"/>
      <c r="C51"/>
      <c r="D51"/>
      <c r="E51"/>
      <c r="F51"/>
      <c r="G51"/>
      <c r="H51"/>
      <c r="I51" s="14">
        <v>18</v>
      </c>
      <c r="J51" s="15">
        <f>COUNTIFS(Passing_Action[Team],2,Passing_Action[Receiver],Adjacency_Matrix2[[#Headers],[1]],Passing_Action[Passer],Adjacency_Matrix2[[#This Row],[Player_ID]])</f>
        <v>0</v>
      </c>
      <c r="K51" s="15">
        <f>COUNTIFS(Passing_Action[Team],2,Passing_Action[Receiver],Adjacency_Matrix2[[#Headers],[2]],Passing_Action[Passer],Adjacency_Matrix2[[#This Row],[Player_ID]])</f>
        <v>0</v>
      </c>
      <c r="L51" s="15">
        <f>COUNTIFS(Passing_Action[Team],2,Passing_Action[Receiver],Adjacency_Matrix2[[#Headers],[3]],Passing_Action[Passer],Adjacency_Matrix2[[#This Row],[Player_ID]])</f>
        <v>0</v>
      </c>
      <c r="M51" s="15">
        <f>COUNTIFS(Passing_Action[Team],2,Passing_Action[Receiver],Adjacency_Matrix2[[#Headers],[4]],Passing_Action[Passer],Adjacency_Matrix2[[#This Row],[Player_ID]])</f>
        <v>0</v>
      </c>
      <c r="N51" s="15">
        <f>COUNTIFS(Passing_Action[Team],2,Passing_Action[Receiver],Adjacency_Matrix2[[#Headers],[5]],Passing_Action[Passer],Adjacency_Matrix2[[#This Row],[Player_ID]])</f>
        <v>0</v>
      </c>
      <c r="O51" s="15">
        <f>COUNTIFS(Passing_Action[Team],2,Passing_Action[Receiver],Adjacency_Matrix2[[#Headers],[6]],Passing_Action[Passer],Adjacency_Matrix2[[#This Row],[Player_ID]])</f>
        <v>0</v>
      </c>
      <c r="P51" s="15">
        <f>COUNTIFS(Passing_Action[Team],2,Passing_Action[Receiver],Adjacency_Matrix2[[#Headers],[7]],Passing_Action[Passer],Adjacency_Matrix2[[#This Row],[Player_ID]])</f>
        <v>0</v>
      </c>
      <c r="Q51" s="15">
        <f>COUNTIFS(Passing_Action[Team],2,Passing_Action[Receiver],Adjacency_Matrix2[[#Headers],[8]],Passing_Action[Passer],Adjacency_Matrix2[[#This Row],[Player_ID]])</f>
        <v>0</v>
      </c>
      <c r="R51" s="15">
        <f>COUNTIFS(Passing_Action[Team],2,Passing_Action[Receiver],Adjacency_Matrix2[[#Headers],[9]],Passing_Action[Passer],Adjacency_Matrix2[[#This Row],[Player_ID]])</f>
        <v>0</v>
      </c>
      <c r="S51" s="15">
        <f>COUNTIFS(Passing_Action[Team],2,Passing_Action[Receiver],Adjacency_Matrix2[[#Headers],[10]],Passing_Action[Passer],Adjacency_Matrix2[[#This Row],[Player_ID]])</f>
        <v>0</v>
      </c>
      <c r="T51" s="15">
        <f>COUNTIFS(Passing_Action[Team],2,Passing_Action[Receiver],Adjacency_Matrix2[[#Headers],[11]],Passing_Action[Passer],Adjacency_Matrix2[[#This Row],[Player_ID]])</f>
        <v>0</v>
      </c>
      <c r="U51" s="15">
        <f>COUNTIFS(Passing_Action[Team],2,Passing_Action[Receiver],Adjacency_Matrix2[[#Headers],[12]],Passing_Action[Passer],Adjacency_Matrix2[[#This Row],[Player_ID]])</f>
        <v>0</v>
      </c>
      <c r="V51" s="15">
        <f>COUNTIFS(Passing_Action[Team],2,Passing_Action[Receiver],Adjacency_Matrix2[[#Headers],[13]],Passing_Action[Passer],Adjacency_Matrix2[[#This Row],[Player_ID]])</f>
        <v>0</v>
      </c>
      <c r="W51" s="15">
        <f>COUNTIFS(Passing_Action[Team],2,Passing_Action[Receiver],Adjacency_Matrix2[[#Headers],[14]],Passing_Action[Passer],Adjacency_Matrix2[[#This Row],[Player_ID]])</f>
        <v>0</v>
      </c>
      <c r="X51" s="15">
        <f>COUNTIFS(Passing_Action[Team],2,Passing_Action[Receiver],Adjacency_Matrix2[[#Headers],[15]],Passing_Action[Passer],Adjacency_Matrix2[[#This Row],[Player_ID]])</f>
        <v>0</v>
      </c>
      <c r="Y51" s="15">
        <f>COUNTIFS(Passing_Action[Team],2,Passing_Action[Receiver],Adjacency_Matrix2[[#Headers],[16]],Passing_Action[Passer],Adjacency_Matrix2[[#This Row],[Player_ID]])</f>
        <v>0</v>
      </c>
      <c r="Z51" s="15">
        <f>COUNTIFS(Passing_Action[Team],2,Passing_Action[Receiver],Adjacency_Matrix2[[#Headers],[17]],Passing_Action[Passer],Adjacency_Matrix2[[#This Row],[Player_ID]])</f>
        <v>0</v>
      </c>
      <c r="AA51" s="5">
        <f>COUNTIFS(Passing_Action[Team],2,Passing_Action[Receiver],Adjacency_Matrix2[[#Headers],[18]],Passing_Action[Passer],Adjacency_Matrix2[[#This Row],[Player_ID]])</f>
        <v>0</v>
      </c>
      <c r="AB51" s="15">
        <f>COUNTIFS(Passing_Action[Team],2,Passing_Action[Receiver],Adjacency_Matrix2[[#Headers],[19]],Passing_Action[Passer],Adjacency_Matrix2[[#This Row],[Player_ID]])</f>
        <v>0</v>
      </c>
      <c r="AC51" s="16">
        <f>COUNTIFS(Passing_Action[Team],2,Passing_Action[Receiver],Adjacency_Matrix2[[#Headers],[20]],Passing_Action[Passer],Adjacency_Matrix2[[#This Row],[Player_ID]])</f>
        <v>0</v>
      </c>
      <c r="AD51"/>
      <c r="AE51" s="33">
        <f>SUM(Adjacency_Matrix2[[#This Row],[1]:[20]])</f>
        <v>0</v>
      </c>
    </row>
    <row r="52" spans="1:31" ht="19" x14ac:dyDescent="0.25">
      <c r="A52"/>
      <c r="B52"/>
      <c r="C52"/>
      <c r="D52"/>
      <c r="E52"/>
      <c r="F52"/>
      <c r="G52"/>
      <c r="H52"/>
      <c r="I52" s="12">
        <v>19</v>
      </c>
      <c r="J52" s="6">
        <f>COUNTIFS(Passing_Action[Team],2,Passing_Action[Receiver],Adjacency_Matrix2[[#Headers],[1]],Passing_Action[Passer],Adjacency_Matrix2[[#This Row],[Player_ID]])</f>
        <v>0</v>
      </c>
      <c r="K52" s="17">
        <f>COUNTIFS(Passing_Action[Team],2,Passing_Action[Receiver],Adjacency_Matrix2[[#Headers],[2]],Passing_Action[Passer],Adjacency_Matrix2[[#This Row],[Player_ID]])</f>
        <v>0</v>
      </c>
      <c r="L52" s="17">
        <f>COUNTIFS(Passing_Action[Team],2,Passing_Action[Receiver],Adjacency_Matrix2[[#Headers],[3]],Passing_Action[Passer],Adjacency_Matrix2[[#This Row],[Player_ID]])</f>
        <v>0</v>
      </c>
      <c r="M52" s="6">
        <f>COUNTIFS(Passing_Action[Team],2,Passing_Action[Receiver],Adjacency_Matrix2[[#Headers],[4]],Passing_Action[Passer],Adjacency_Matrix2[[#This Row],[Player_ID]])</f>
        <v>0</v>
      </c>
      <c r="N52" s="6">
        <f>COUNTIFS(Passing_Action[Team],2,Passing_Action[Receiver],Adjacency_Matrix2[[#Headers],[5]],Passing_Action[Passer],Adjacency_Matrix2[[#This Row],[Player_ID]])</f>
        <v>0</v>
      </c>
      <c r="O52" s="17">
        <f>COUNTIFS(Passing_Action[Team],2,Passing_Action[Receiver],Adjacency_Matrix2[[#Headers],[6]],Passing_Action[Passer],Adjacency_Matrix2[[#This Row],[Player_ID]])</f>
        <v>0</v>
      </c>
      <c r="P52" s="17">
        <f>COUNTIFS(Passing_Action[Team],2,Passing_Action[Receiver],Adjacency_Matrix2[[#Headers],[7]],Passing_Action[Passer],Adjacency_Matrix2[[#This Row],[Player_ID]])</f>
        <v>0</v>
      </c>
      <c r="Q52" s="17">
        <f>COUNTIFS(Passing_Action[Team],2,Passing_Action[Receiver],Adjacency_Matrix2[[#Headers],[8]],Passing_Action[Passer],Adjacency_Matrix2[[#This Row],[Player_ID]])</f>
        <v>0</v>
      </c>
      <c r="R52" s="17">
        <f>COUNTIFS(Passing_Action[Team],2,Passing_Action[Receiver],Adjacency_Matrix2[[#Headers],[9]],Passing_Action[Passer],Adjacency_Matrix2[[#This Row],[Player_ID]])</f>
        <v>0</v>
      </c>
      <c r="S52" s="17">
        <f>COUNTIFS(Passing_Action[Team],2,Passing_Action[Receiver],Adjacency_Matrix2[[#Headers],[10]],Passing_Action[Passer],Adjacency_Matrix2[[#This Row],[Player_ID]])</f>
        <v>0</v>
      </c>
      <c r="T52" s="17">
        <f>COUNTIFS(Passing_Action[Team],2,Passing_Action[Receiver],Adjacency_Matrix2[[#Headers],[11]],Passing_Action[Passer],Adjacency_Matrix2[[#This Row],[Player_ID]])</f>
        <v>0</v>
      </c>
      <c r="U52" s="17">
        <f>COUNTIFS(Passing_Action[Team],2,Passing_Action[Receiver],Adjacency_Matrix2[[#Headers],[12]],Passing_Action[Passer],Adjacency_Matrix2[[#This Row],[Player_ID]])</f>
        <v>0</v>
      </c>
      <c r="V52" s="17">
        <f>COUNTIFS(Passing_Action[Team],2,Passing_Action[Receiver],Adjacency_Matrix2[[#Headers],[13]],Passing_Action[Passer],Adjacency_Matrix2[[#This Row],[Player_ID]])</f>
        <v>0</v>
      </c>
      <c r="W52" s="17">
        <f>COUNTIFS(Passing_Action[Team],2,Passing_Action[Receiver],Adjacency_Matrix2[[#Headers],[14]],Passing_Action[Passer],Adjacency_Matrix2[[#This Row],[Player_ID]])</f>
        <v>0</v>
      </c>
      <c r="X52" s="17">
        <f>COUNTIFS(Passing_Action[Team],2,Passing_Action[Receiver],Adjacency_Matrix2[[#Headers],[15]],Passing_Action[Passer],Adjacency_Matrix2[[#This Row],[Player_ID]])</f>
        <v>0</v>
      </c>
      <c r="Y52" s="17">
        <f>COUNTIFS(Passing_Action[Team],2,Passing_Action[Receiver],Adjacency_Matrix2[[#Headers],[16]],Passing_Action[Passer],Adjacency_Matrix2[[#This Row],[Player_ID]])</f>
        <v>0</v>
      </c>
      <c r="Z52" s="17">
        <f>COUNTIFS(Passing_Action[Team],2,Passing_Action[Receiver],Adjacency_Matrix2[[#Headers],[17]],Passing_Action[Passer],Adjacency_Matrix2[[#This Row],[Player_ID]])</f>
        <v>0</v>
      </c>
      <c r="AA52" s="17">
        <f>COUNTIFS(Passing_Action[Team],2,Passing_Action[Receiver],Adjacency_Matrix2[[#Headers],[18]],Passing_Action[Passer],Adjacency_Matrix2[[#This Row],[Player_ID]])</f>
        <v>0</v>
      </c>
      <c r="AB52" s="5">
        <f>COUNTIFS(Passing_Action[Team],2,Passing_Action[Receiver],Adjacency_Matrix2[[#Headers],[19]],Passing_Action[Passer],Adjacency_Matrix2[[#This Row],[Player_ID]])</f>
        <v>0</v>
      </c>
      <c r="AC52" s="18">
        <f>COUNTIFS(Passing_Action[Team],2,Passing_Action[Receiver],Adjacency_Matrix2[[#Headers],[20]],Passing_Action[Passer],Adjacency_Matrix2[[#This Row],[Player_ID]])</f>
        <v>0</v>
      </c>
      <c r="AD52"/>
      <c r="AE52" s="33">
        <f>SUM(Adjacency_Matrix2[[#This Row],[1]:[20]])</f>
        <v>0</v>
      </c>
    </row>
    <row r="53" spans="1:31" ht="19" x14ac:dyDescent="0.25">
      <c r="A53"/>
      <c r="B53"/>
      <c r="C53"/>
      <c r="D53"/>
      <c r="E53"/>
      <c r="F53"/>
      <c r="G53"/>
      <c r="H53"/>
      <c r="I53" s="19">
        <v>20</v>
      </c>
      <c r="J53" s="20">
        <f>COUNTIFS(Passing_Action[Team],2,Passing_Action[Receiver],Adjacency_Matrix2[[#Headers],[1]],Passing_Action[Passer],Adjacency_Matrix2[[#This Row],[Player_ID]])</f>
        <v>0</v>
      </c>
      <c r="K53" s="20">
        <f>COUNTIFS(Passing_Action[Team],2,Passing_Action[Receiver],Adjacency_Matrix2[[#Headers],[2]],Passing_Action[Passer],Adjacency_Matrix2[[#This Row],[Player_ID]])</f>
        <v>0</v>
      </c>
      <c r="L53" s="20">
        <f>COUNTIFS(Passing_Action[Team],2,Passing_Action[Receiver],Adjacency_Matrix2[[#Headers],[3]],Passing_Action[Passer],Adjacency_Matrix2[[#This Row],[Player_ID]])</f>
        <v>0</v>
      </c>
      <c r="M53" s="20">
        <f>COUNTIFS(Passing_Action[Team],2,Passing_Action[Receiver],Adjacency_Matrix2[[#Headers],[4]],Passing_Action[Passer],Adjacency_Matrix2[[#This Row],[Player_ID]])</f>
        <v>0</v>
      </c>
      <c r="N53" s="20">
        <f>COUNTIFS(Passing_Action[Team],2,Passing_Action[Receiver],Adjacency_Matrix2[[#Headers],[5]],Passing_Action[Passer],Adjacency_Matrix2[[#This Row],[Player_ID]])</f>
        <v>0</v>
      </c>
      <c r="O53" s="20">
        <f>COUNTIFS(Passing_Action[Team],2,Passing_Action[Receiver],Adjacency_Matrix2[[#Headers],[6]],Passing_Action[Passer],Adjacency_Matrix2[[#This Row],[Player_ID]])</f>
        <v>0</v>
      </c>
      <c r="P53" s="20">
        <f>COUNTIFS(Passing_Action[Team],2,Passing_Action[Receiver],Adjacency_Matrix2[[#Headers],[7]],Passing_Action[Passer],Adjacency_Matrix2[[#This Row],[Player_ID]])</f>
        <v>0</v>
      </c>
      <c r="Q53" s="20">
        <f>COUNTIFS(Passing_Action[Team],2,Passing_Action[Receiver],Adjacency_Matrix2[[#Headers],[8]],Passing_Action[Passer],Adjacency_Matrix2[[#This Row],[Player_ID]])</f>
        <v>0</v>
      </c>
      <c r="R53" s="20">
        <f>COUNTIFS(Passing_Action[Team],2,Passing_Action[Receiver],Adjacency_Matrix2[[#Headers],[9]],Passing_Action[Passer],Adjacency_Matrix2[[#This Row],[Player_ID]])</f>
        <v>0</v>
      </c>
      <c r="S53" s="20">
        <f>COUNTIFS(Passing_Action[Team],2,Passing_Action[Receiver],Adjacency_Matrix2[[#Headers],[10]],Passing_Action[Passer],Adjacency_Matrix2[[#This Row],[Player_ID]])</f>
        <v>0</v>
      </c>
      <c r="T53" s="20">
        <f>COUNTIFS(Passing_Action[Team],2,Passing_Action[Receiver],Adjacency_Matrix2[[#Headers],[11]],Passing_Action[Passer],Adjacency_Matrix2[[#This Row],[Player_ID]])</f>
        <v>0</v>
      </c>
      <c r="U53" s="20">
        <f>COUNTIFS(Passing_Action[Team],2,Passing_Action[Receiver],Adjacency_Matrix2[[#Headers],[12]],Passing_Action[Passer],Adjacency_Matrix2[[#This Row],[Player_ID]])</f>
        <v>0</v>
      </c>
      <c r="V53" s="20">
        <f>COUNTIFS(Passing_Action[Team],2,Passing_Action[Receiver],Adjacency_Matrix2[[#Headers],[13]],Passing_Action[Passer],Adjacency_Matrix2[[#This Row],[Player_ID]])</f>
        <v>0</v>
      </c>
      <c r="W53" s="20">
        <f>COUNTIFS(Passing_Action[Team],2,Passing_Action[Receiver],Adjacency_Matrix2[[#Headers],[14]],Passing_Action[Passer],Adjacency_Matrix2[[#This Row],[Player_ID]])</f>
        <v>0</v>
      </c>
      <c r="X53" s="20">
        <f>COUNTIFS(Passing_Action[Team],2,Passing_Action[Receiver],Adjacency_Matrix2[[#Headers],[15]],Passing_Action[Passer],Adjacency_Matrix2[[#This Row],[Player_ID]])</f>
        <v>0</v>
      </c>
      <c r="Y53" s="20">
        <f>COUNTIFS(Passing_Action[Team],2,Passing_Action[Receiver],Adjacency_Matrix2[[#Headers],[16]],Passing_Action[Passer],Adjacency_Matrix2[[#This Row],[Player_ID]])</f>
        <v>0</v>
      </c>
      <c r="Z53" s="20">
        <f>COUNTIFS(Passing_Action[Team],2,Passing_Action[Receiver],Adjacency_Matrix2[[#Headers],[17]],Passing_Action[Passer],Adjacency_Matrix2[[#This Row],[Player_ID]])</f>
        <v>0</v>
      </c>
      <c r="AA53" s="20">
        <f>COUNTIFS(Passing_Action[Team],2,Passing_Action[Receiver],Adjacency_Matrix2[[#Headers],[18]],Passing_Action[Passer],Adjacency_Matrix2[[#This Row],[Player_ID]])</f>
        <v>0</v>
      </c>
      <c r="AB53" s="20">
        <f>COUNTIFS(Passing_Action[Team],2,Passing_Action[Receiver],Adjacency_Matrix2[[#Headers],[19]],Passing_Action[Passer],Adjacency_Matrix2[[#This Row],[Player_ID]])</f>
        <v>0</v>
      </c>
      <c r="AC53" s="21">
        <f>COUNTIFS(Passing_Action[Team],2,Passing_Action[Receiver],Adjacency_Matrix2[[#Headers],[20]],Passing_Action[Passer],Adjacency_Matrix2[[#This Row],[Player_ID]])</f>
        <v>0</v>
      </c>
      <c r="AD53"/>
      <c r="AE53" s="33">
        <f>SUM(Adjacency_Matrix2[[#This Row],[1]:[20]])</f>
        <v>0</v>
      </c>
    </row>
    <row r="54" spans="1:31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</row>
    <row r="55" spans="1:31" ht="40" x14ac:dyDescent="0.25">
      <c r="A55"/>
      <c r="B55"/>
      <c r="C55"/>
      <c r="D55"/>
      <c r="E55"/>
      <c r="F55"/>
      <c r="G55"/>
      <c r="H55"/>
      <c r="I55" s="32" t="s">
        <v>31</v>
      </c>
      <c r="J55" s="33">
        <f>SUM(Adjacency_Matrix2[1])</f>
        <v>0</v>
      </c>
      <c r="K55" s="33">
        <f>SUM(Adjacency_Matrix2[2])</f>
        <v>0</v>
      </c>
      <c r="L55" s="33">
        <f>SUM(Adjacency_Matrix2[3])</f>
        <v>0</v>
      </c>
      <c r="M55" s="33">
        <f>SUM(Adjacency_Matrix2[4])</f>
        <v>0</v>
      </c>
      <c r="N55" s="33">
        <f>SUM(Adjacency_Matrix2[5])</f>
        <v>0</v>
      </c>
      <c r="O55" s="33">
        <f>SUM(Adjacency_Matrix2[6])</f>
        <v>0</v>
      </c>
      <c r="P55" s="33">
        <f>SUM(Adjacency_Matrix2[7])</f>
        <v>0</v>
      </c>
      <c r="Q55" s="33">
        <f>SUM(Adjacency_Matrix2[8])</f>
        <v>0</v>
      </c>
      <c r="R55" s="33">
        <f>SUM(Adjacency_Matrix2[9])</f>
        <v>0</v>
      </c>
      <c r="S55" s="33">
        <f>SUM(Adjacency_Matrix2[10])</f>
        <v>0</v>
      </c>
      <c r="T55" s="33">
        <f>SUM(Adjacency_Matrix2[11])</f>
        <v>0</v>
      </c>
      <c r="U55" s="33">
        <f>SUM(Adjacency_Matrix2[12])</f>
        <v>0</v>
      </c>
      <c r="V55" s="33">
        <f>SUM(Adjacency_Matrix2[13])</f>
        <v>0</v>
      </c>
      <c r="W55" s="33">
        <f>SUM(Adjacency_Matrix2[14])</f>
        <v>0</v>
      </c>
      <c r="X55" s="33">
        <f>SUM(Adjacency_Matrix2[15])</f>
        <v>0</v>
      </c>
      <c r="Y55" s="33">
        <f>SUM(Adjacency_Matrix2[16])</f>
        <v>0</v>
      </c>
      <c r="Z55" s="33">
        <f>SUM(Adjacency_Matrix2[17])</f>
        <v>0</v>
      </c>
      <c r="AA55" s="33">
        <f>SUM(Adjacency_Matrix2[18])</f>
        <v>0</v>
      </c>
      <c r="AB55" s="33">
        <f>SUM(Adjacency_Matrix2[19])</f>
        <v>0</v>
      </c>
      <c r="AC55" s="33">
        <f>SUM(Adjacency_Matrix2[20])</f>
        <v>0</v>
      </c>
      <c r="AD55"/>
      <c r="AE55"/>
    </row>
    <row r="56" spans="1:31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</row>
  </sheetData>
  <mergeCells count="4">
    <mergeCell ref="A1:C5"/>
    <mergeCell ref="E1:G5"/>
    <mergeCell ref="I1:S5"/>
    <mergeCell ref="T1:AC5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BD813-4386-104D-98D1-D8AB04EA0F68}">
  <dimension ref="B2:U21"/>
  <sheetViews>
    <sheetView workbookViewId="0">
      <selection activeCell="F37" sqref="F37"/>
    </sheetView>
  </sheetViews>
  <sheetFormatPr baseColWidth="10" defaultRowHeight="16" x14ac:dyDescent="0.2"/>
  <sheetData>
    <row r="2" spans="2:21" x14ac:dyDescent="0.2">
      <c r="B2">
        <f>TEMPLATE!J7</f>
        <v>0</v>
      </c>
      <c r="C2">
        <f>TEMPLATE!K7</f>
        <v>0</v>
      </c>
      <c r="D2">
        <f>TEMPLATE!L7</f>
        <v>0</v>
      </c>
      <c r="E2">
        <f>TEMPLATE!M7</f>
        <v>1</v>
      </c>
      <c r="F2">
        <f>TEMPLATE!N7</f>
        <v>0</v>
      </c>
      <c r="G2">
        <f>TEMPLATE!O7</f>
        <v>0</v>
      </c>
      <c r="H2">
        <f>TEMPLATE!P7</f>
        <v>0</v>
      </c>
      <c r="I2">
        <f>TEMPLATE!Q7</f>
        <v>0</v>
      </c>
      <c r="J2">
        <f>TEMPLATE!R7</f>
        <v>0</v>
      </c>
      <c r="K2">
        <f>TEMPLATE!S7</f>
        <v>0</v>
      </c>
      <c r="L2">
        <f>TEMPLATE!T7</f>
        <v>0</v>
      </c>
      <c r="M2">
        <f>TEMPLATE!U7</f>
        <v>1</v>
      </c>
      <c r="N2">
        <f>TEMPLATE!V7</f>
        <v>1</v>
      </c>
      <c r="O2">
        <f>TEMPLATE!W7</f>
        <v>0</v>
      </c>
      <c r="P2">
        <f>TEMPLATE!X7</f>
        <v>0</v>
      </c>
      <c r="Q2">
        <f>TEMPLATE!Y7</f>
        <v>0</v>
      </c>
      <c r="R2">
        <f>TEMPLATE!Z7</f>
        <v>0</v>
      </c>
      <c r="S2">
        <f>TEMPLATE!AA7</f>
        <v>0</v>
      </c>
      <c r="T2">
        <f>TEMPLATE!AB7</f>
        <v>0</v>
      </c>
      <c r="U2">
        <f>TEMPLATE!AC7</f>
        <v>0</v>
      </c>
    </row>
    <row r="3" spans="2:21" x14ac:dyDescent="0.2">
      <c r="B3">
        <f>TEMPLATE!J8</f>
        <v>0</v>
      </c>
      <c r="C3">
        <f>TEMPLATE!K8</f>
        <v>0</v>
      </c>
      <c r="D3">
        <f>TEMPLATE!L8</f>
        <v>0</v>
      </c>
      <c r="E3">
        <f>TEMPLATE!M8</f>
        <v>0</v>
      </c>
      <c r="F3">
        <f>TEMPLATE!N8</f>
        <v>0</v>
      </c>
      <c r="G3">
        <f>TEMPLATE!O8</f>
        <v>0</v>
      </c>
      <c r="H3">
        <f>TEMPLATE!P8</f>
        <v>0</v>
      </c>
      <c r="I3">
        <f>TEMPLATE!Q8</f>
        <v>0</v>
      </c>
      <c r="J3">
        <f>TEMPLATE!R8</f>
        <v>0</v>
      </c>
      <c r="K3">
        <f>TEMPLATE!S8</f>
        <v>1</v>
      </c>
      <c r="L3">
        <f>TEMPLATE!T8</f>
        <v>0</v>
      </c>
      <c r="M3">
        <f>TEMPLATE!U8</f>
        <v>0</v>
      </c>
      <c r="N3">
        <f>TEMPLATE!V8</f>
        <v>0</v>
      </c>
      <c r="O3">
        <f>TEMPLATE!W8</f>
        <v>0</v>
      </c>
      <c r="P3">
        <f>TEMPLATE!X8</f>
        <v>0</v>
      </c>
      <c r="Q3">
        <f>TEMPLATE!Y8</f>
        <v>0</v>
      </c>
      <c r="R3">
        <f>TEMPLATE!Z8</f>
        <v>0</v>
      </c>
      <c r="S3">
        <f>TEMPLATE!AA8</f>
        <v>0</v>
      </c>
      <c r="T3">
        <f>TEMPLATE!AB8</f>
        <v>1</v>
      </c>
      <c r="U3">
        <f>TEMPLATE!AC8</f>
        <v>0</v>
      </c>
    </row>
    <row r="4" spans="2:21" x14ac:dyDescent="0.2">
      <c r="B4">
        <f>TEMPLATE!J9</f>
        <v>0</v>
      </c>
      <c r="C4">
        <f>TEMPLATE!K9</f>
        <v>0</v>
      </c>
      <c r="D4">
        <f>TEMPLATE!L9</f>
        <v>0</v>
      </c>
      <c r="E4">
        <f>TEMPLATE!M9</f>
        <v>1</v>
      </c>
      <c r="F4">
        <f>TEMPLATE!N9</f>
        <v>1</v>
      </c>
      <c r="G4">
        <f>TEMPLATE!O9</f>
        <v>0</v>
      </c>
      <c r="H4">
        <f>TEMPLATE!P9</f>
        <v>0</v>
      </c>
      <c r="I4">
        <f>TEMPLATE!Q9</f>
        <v>1</v>
      </c>
      <c r="J4">
        <f>TEMPLATE!R9</f>
        <v>0</v>
      </c>
      <c r="K4">
        <f>TEMPLATE!S9</f>
        <v>0</v>
      </c>
      <c r="L4">
        <f>TEMPLATE!T9</f>
        <v>0</v>
      </c>
      <c r="M4">
        <f>TEMPLATE!U9</f>
        <v>0</v>
      </c>
      <c r="N4">
        <f>TEMPLATE!V9</f>
        <v>0</v>
      </c>
      <c r="O4">
        <f>TEMPLATE!W9</f>
        <v>0</v>
      </c>
      <c r="P4">
        <f>TEMPLATE!X9</f>
        <v>0</v>
      </c>
      <c r="Q4">
        <f>TEMPLATE!Y9</f>
        <v>0</v>
      </c>
      <c r="R4">
        <f>TEMPLATE!Z9</f>
        <v>0</v>
      </c>
      <c r="S4">
        <f>TEMPLATE!AA9</f>
        <v>0</v>
      </c>
      <c r="T4">
        <f>TEMPLATE!AB9</f>
        <v>0</v>
      </c>
      <c r="U4">
        <f>TEMPLATE!AC9</f>
        <v>0</v>
      </c>
    </row>
    <row r="5" spans="2:21" x14ac:dyDescent="0.2">
      <c r="B5">
        <f>TEMPLATE!J10</f>
        <v>1</v>
      </c>
      <c r="C5">
        <f>TEMPLATE!K10</f>
        <v>0</v>
      </c>
      <c r="D5">
        <f>TEMPLATE!L10</f>
        <v>0</v>
      </c>
      <c r="E5">
        <f>TEMPLATE!M10</f>
        <v>0</v>
      </c>
      <c r="F5">
        <f>TEMPLATE!N10</f>
        <v>1</v>
      </c>
      <c r="G5">
        <f>TEMPLATE!O10</f>
        <v>0</v>
      </c>
      <c r="H5">
        <f>TEMPLATE!P10</f>
        <v>0</v>
      </c>
      <c r="I5">
        <f>TEMPLATE!Q10</f>
        <v>0</v>
      </c>
      <c r="J5">
        <f>TEMPLATE!R10</f>
        <v>0</v>
      </c>
      <c r="K5">
        <f>TEMPLATE!S10</f>
        <v>0</v>
      </c>
      <c r="L5">
        <f>TEMPLATE!T10</f>
        <v>0</v>
      </c>
      <c r="M5">
        <f>TEMPLATE!U10</f>
        <v>0</v>
      </c>
      <c r="N5">
        <f>TEMPLATE!V10</f>
        <v>0</v>
      </c>
      <c r="O5">
        <f>TEMPLATE!W10</f>
        <v>0</v>
      </c>
      <c r="P5">
        <f>TEMPLATE!X10</f>
        <v>0</v>
      </c>
      <c r="Q5">
        <f>TEMPLATE!Y10</f>
        <v>0</v>
      </c>
      <c r="R5">
        <f>TEMPLATE!Z10</f>
        <v>0</v>
      </c>
      <c r="S5">
        <f>TEMPLATE!AA10</f>
        <v>0</v>
      </c>
      <c r="T5">
        <f>TEMPLATE!AB10</f>
        <v>0</v>
      </c>
      <c r="U5">
        <f>TEMPLATE!AC10</f>
        <v>0</v>
      </c>
    </row>
    <row r="6" spans="2:21" x14ac:dyDescent="0.2">
      <c r="B6">
        <f>TEMPLATE!J11</f>
        <v>0</v>
      </c>
      <c r="C6">
        <f>TEMPLATE!K11</f>
        <v>0</v>
      </c>
      <c r="D6">
        <f>TEMPLATE!L11</f>
        <v>1</v>
      </c>
      <c r="E6">
        <f>TEMPLATE!M11</f>
        <v>0</v>
      </c>
      <c r="F6">
        <f>TEMPLATE!N11</f>
        <v>0</v>
      </c>
      <c r="G6">
        <f>TEMPLATE!O11</f>
        <v>0</v>
      </c>
      <c r="H6">
        <f>TEMPLATE!P11</f>
        <v>0</v>
      </c>
      <c r="I6">
        <f>TEMPLATE!Q11</f>
        <v>0</v>
      </c>
      <c r="J6">
        <f>TEMPLATE!R11</f>
        <v>0</v>
      </c>
      <c r="K6">
        <f>TEMPLATE!S11</f>
        <v>0</v>
      </c>
      <c r="L6">
        <f>TEMPLATE!T11</f>
        <v>0</v>
      </c>
      <c r="M6">
        <f>TEMPLATE!U11</f>
        <v>0</v>
      </c>
      <c r="N6">
        <f>TEMPLATE!V11</f>
        <v>0</v>
      </c>
      <c r="O6">
        <f>TEMPLATE!W11</f>
        <v>0</v>
      </c>
      <c r="P6">
        <f>TEMPLATE!X11</f>
        <v>0</v>
      </c>
      <c r="Q6">
        <f>TEMPLATE!Y11</f>
        <v>0</v>
      </c>
      <c r="R6">
        <f>TEMPLATE!Z11</f>
        <v>0</v>
      </c>
      <c r="S6">
        <f>TEMPLATE!AA11</f>
        <v>1</v>
      </c>
      <c r="T6">
        <f>TEMPLATE!AB11</f>
        <v>0</v>
      </c>
      <c r="U6">
        <f>TEMPLATE!AC11</f>
        <v>0</v>
      </c>
    </row>
    <row r="7" spans="2:21" x14ac:dyDescent="0.2">
      <c r="B7">
        <f>TEMPLATE!J12</f>
        <v>0</v>
      </c>
      <c r="C7">
        <f>TEMPLATE!K12</f>
        <v>0</v>
      </c>
      <c r="D7">
        <f>TEMPLATE!L12</f>
        <v>0</v>
      </c>
      <c r="E7">
        <f>TEMPLATE!M12</f>
        <v>0</v>
      </c>
      <c r="F7">
        <f>TEMPLATE!N12</f>
        <v>0</v>
      </c>
      <c r="G7">
        <f>TEMPLATE!O12</f>
        <v>0</v>
      </c>
      <c r="H7">
        <f>TEMPLATE!P12</f>
        <v>0</v>
      </c>
      <c r="I7">
        <f>TEMPLATE!Q12</f>
        <v>0</v>
      </c>
      <c r="J7">
        <f>TEMPLATE!R12</f>
        <v>0</v>
      </c>
      <c r="K7">
        <f>TEMPLATE!S12</f>
        <v>0</v>
      </c>
      <c r="L7">
        <f>TEMPLATE!T12</f>
        <v>0</v>
      </c>
      <c r="M7">
        <f>TEMPLATE!U12</f>
        <v>0</v>
      </c>
      <c r="N7">
        <f>TEMPLATE!V12</f>
        <v>0</v>
      </c>
      <c r="O7">
        <f>TEMPLATE!W12</f>
        <v>0</v>
      </c>
      <c r="P7">
        <f>TEMPLATE!X12</f>
        <v>0</v>
      </c>
      <c r="Q7">
        <f>TEMPLATE!Y12</f>
        <v>0</v>
      </c>
      <c r="R7">
        <f>TEMPLATE!Z12</f>
        <v>1</v>
      </c>
      <c r="S7">
        <f>TEMPLATE!AA12</f>
        <v>0</v>
      </c>
      <c r="T7">
        <f>TEMPLATE!AB12</f>
        <v>0</v>
      </c>
      <c r="U7">
        <f>TEMPLATE!AC12</f>
        <v>0</v>
      </c>
    </row>
    <row r="8" spans="2:21" x14ac:dyDescent="0.2">
      <c r="B8">
        <f>TEMPLATE!J13</f>
        <v>0</v>
      </c>
      <c r="C8">
        <f>TEMPLATE!K13</f>
        <v>1</v>
      </c>
      <c r="D8">
        <f>TEMPLATE!L13</f>
        <v>0</v>
      </c>
      <c r="E8">
        <f>TEMPLATE!M13</f>
        <v>0</v>
      </c>
      <c r="F8">
        <f>TEMPLATE!N13</f>
        <v>0</v>
      </c>
      <c r="G8">
        <f>TEMPLATE!O13</f>
        <v>0</v>
      </c>
      <c r="H8">
        <f>TEMPLATE!P13</f>
        <v>0</v>
      </c>
      <c r="I8">
        <f>TEMPLATE!Q13</f>
        <v>0</v>
      </c>
      <c r="J8">
        <f>TEMPLATE!R13</f>
        <v>0</v>
      </c>
      <c r="K8">
        <f>TEMPLATE!S13</f>
        <v>0</v>
      </c>
      <c r="L8">
        <f>TEMPLATE!T13</f>
        <v>0</v>
      </c>
      <c r="M8">
        <f>TEMPLATE!U13</f>
        <v>0</v>
      </c>
      <c r="N8">
        <f>TEMPLATE!V13</f>
        <v>0</v>
      </c>
      <c r="O8">
        <f>TEMPLATE!W13</f>
        <v>0</v>
      </c>
      <c r="P8">
        <f>TEMPLATE!X13</f>
        <v>0</v>
      </c>
      <c r="Q8">
        <f>TEMPLATE!Y13</f>
        <v>0</v>
      </c>
      <c r="R8">
        <f>TEMPLATE!Z13</f>
        <v>0</v>
      </c>
      <c r="S8">
        <f>TEMPLATE!AA13</f>
        <v>0</v>
      </c>
      <c r="T8">
        <f>TEMPLATE!AB13</f>
        <v>0</v>
      </c>
      <c r="U8">
        <f>TEMPLATE!AC13</f>
        <v>0</v>
      </c>
    </row>
    <row r="9" spans="2:21" x14ac:dyDescent="0.2">
      <c r="B9">
        <f>TEMPLATE!J14</f>
        <v>0</v>
      </c>
      <c r="C9">
        <f>TEMPLATE!K14</f>
        <v>0</v>
      </c>
      <c r="D9">
        <f>TEMPLATE!L14</f>
        <v>0</v>
      </c>
      <c r="E9">
        <f>TEMPLATE!M14</f>
        <v>0</v>
      </c>
      <c r="F9">
        <f>TEMPLATE!N14</f>
        <v>0</v>
      </c>
      <c r="G9">
        <f>TEMPLATE!O14</f>
        <v>0</v>
      </c>
      <c r="H9">
        <f>TEMPLATE!P14</f>
        <v>0</v>
      </c>
      <c r="I9">
        <f>TEMPLATE!Q14</f>
        <v>0</v>
      </c>
      <c r="J9">
        <f>TEMPLATE!R14</f>
        <v>0</v>
      </c>
      <c r="K9">
        <f>TEMPLATE!S14</f>
        <v>0</v>
      </c>
      <c r="L9">
        <f>TEMPLATE!T14</f>
        <v>0</v>
      </c>
      <c r="M9">
        <f>TEMPLATE!U14</f>
        <v>0</v>
      </c>
      <c r="N9">
        <f>TEMPLATE!V14</f>
        <v>0</v>
      </c>
      <c r="O9">
        <f>TEMPLATE!W14</f>
        <v>0</v>
      </c>
      <c r="P9">
        <f>TEMPLATE!X14</f>
        <v>0</v>
      </c>
      <c r="Q9">
        <f>TEMPLATE!Y14</f>
        <v>0</v>
      </c>
      <c r="R9">
        <f>TEMPLATE!Z14</f>
        <v>2</v>
      </c>
      <c r="S9">
        <f>TEMPLATE!AA14</f>
        <v>0</v>
      </c>
      <c r="T9">
        <f>TEMPLATE!AB14</f>
        <v>0</v>
      </c>
      <c r="U9">
        <f>TEMPLATE!AC14</f>
        <v>0</v>
      </c>
    </row>
    <row r="10" spans="2:21" x14ac:dyDescent="0.2">
      <c r="B10">
        <f>TEMPLATE!J15</f>
        <v>0</v>
      </c>
      <c r="C10">
        <f>TEMPLATE!K15</f>
        <v>0</v>
      </c>
      <c r="D10">
        <f>TEMPLATE!L15</f>
        <v>0</v>
      </c>
      <c r="E10">
        <f>TEMPLATE!M15</f>
        <v>0</v>
      </c>
      <c r="F10">
        <f>TEMPLATE!N15</f>
        <v>0</v>
      </c>
      <c r="G10">
        <f>TEMPLATE!O15</f>
        <v>0</v>
      </c>
      <c r="H10">
        <f>TEMPLATE!P15</f>
        <v>0</v>
      </c>
      <c r="I10">
        <f>TEMPLATE!Q15</f>
        <v>0</v>
      </c>
      <c r="J10">
        <f>TEMPLATE!R15</f>
        <v>0</v>
      </c>
      <c r="K10">
        <f>TEMPLATE!S15</f>
        <v>0</v>
      </c>
      <c r="L10">
        <f>TEMPLATE!T15</f>
        <v>0</v>
      </c>
      <c r="M10">
        <f>TEMPLATE!U15</f>
        <v>0</v>
      </c>
      <c r="N10">
        <f>TEMPLATE!V15</f>
        <v>0</v>
      </c>
      <c r="O10">
        <f>TEMPLATE!W15</f>
        <v>0</v>
      </c>
      <c r="P10">
        <f>TEMPLATE!X15</f>
        <v>0</v>
      </c>
      <c r="Q10">
        <f>TEMPLATE!Y15</f>
        <v>0</v>
      </c>
      <c r="R10">
        <f>TEMPLATE!Z15</f>
        <v>0</v>
      </c>
      <c r="S10">
        <f>TEMPLATE!AA15</f>
        <v>0</v>
      </c>
      <c r="T10">
        <f>TEMPLATE!AB15</f>
        <v>0</v>
      </c>
      <c r="U10">
        <f>TEMPLATE!AC15</f>
        <v>0</v>
      </c>
    </row>
    <row r="11" spans="2:21" x14ac:dyDescent="0.2">
      <c r="B11">
        <f>TEMPLATE!J16</f>
        <v>0</v>
      </c>
      <c r="C11">
        <f>TEMPLATE!K16</f>
        <v>0</v>
      </c>
      <c r="D11">
        <f>TEMPLATE!L16</f>
        <v>0</v>
      </c>
      <c r="E11">
        <f>TEMPLATE!M16</f>
        <v>0</v>
      </c>
      <c r="F11">
        <f>TEMPLATE!N16</f>
        <v>0</v>
      </c>
      <c r="G11">
        <f>TEMPLATE!O16</f>
        <v>0</v>
      </c>
      <c r="H11">
        <f>TEMPLATE!P16</f>
        <v>0</v>
      </c>
      <c r="I11">
        <f>TEMPLATE!Q16</f>
        <v>0</v>
      </c>
      <c r="J11">
        <f>TEMPLATE!R16</f>
        <v>0</v>
      </c>
      <c r="K11">
        <f>TEMPLATE!S16</f>
        <v>0</v>
      </c>
      <c r="L11">
        <f>TEMPLATE!T16</f>
        <v>1</v>
      </c>
      <c r="M11">
        <f>TEMPLATE!U16</f>
        <v>1</v>
      </c>
      <c r="N11">
        <f>TEMPLATE!V16</f>
        <v>0</v>
      </c>
      <c r="O11">
        <f>TEMPLATE!W16</f>
        <v>0</v>
      </c>
      <c r="P11">
        <f>TEMPLATE!X16</f>
        <v>0</v>
      </c>
      <c r="Q11">
        <f>TEMPLATE!Y16</f>
        <v>0</v>
      </c>
      <c r="R11">
        <f>TEMPLATE!Z16</f>
        <v>0</v>
      </c>
      <c r="S11">
        <f>TEMPLATE!AA16</f>
        <v>0</v>
      </c>
      <c r="T11">
        <f>TEMPLATE!AB16</f>
        <v>0</v>
      </c>
      <c r="U11">
        <f>TEMPLATE!AC16</f>
        <v>0</v>
      </c>
    </row>
    <row r="12" spans="2:21" x14ac:dyDescent="0.2">
      <c r="B12">
        <f>TEMPLATE!J17</f>
        <v>0</v>
      </c>
      <c r="C12">
        <f>TEMPLATE!K17</f>
        <v>0</v>
      </c>
      <c r="D12">
        <f>TEMPLATE!L17</f>
        <v>0</v>
      </c>
      <c r="E12">
        <f>TEMPLATE!M17</f>
        <v>0</v>
      </c>
      <c r="F12">
        <f>TEMPLATE!N17</f>
        <v>0</v>
      </c>
      <c r="G12">
        <f>TEMPLATE!O17</f>
        <v>0</v>
      </c>
      <c r="H12">
        <f>TEMPLATE!P17</f>
        <v>0</v>
      </c>
      <c r="I12">
        <f>TEMPLATE!Q17</f>
        <v>0</v>
      </c>
      <c r="J12">
        <f>TEMPLATE!R17</f>
        <v>0</v>
      </c>
      <c r="K12">
        <f>TEMPLATE!S17</f>
        <v>0</v>
      </c>
      <c r="L12">
        <f>TEMPLATE!T17</f>
        <v>0</v>
      </c>
      <c r="M12">
        <f>TEMPLATE!U17</f>
        <v>0</v>
      </c>
      <c r="N12">
        <f>TEMPLATE!V17</f>
        <v>0</v>
      </c>
      <c r="O12">
        <f>TEMPLATE!W17</f>
        <v>0</v>
      </c>
      <c r="P12">
        <f>TEMPLATE!X17</f>
        <v>0</v>
      </c>
      <c r="Q12">
        <f>TEMPLATE!Y17</f>
        <v>0</v>
      </c>
      <c r="R12">
        <f>TEMPLATE!Z17</f>
        <v>0</v>
      </c>
      <c r="S12">
        <f>TEMPLATE!AA17</f>
        <v>0</v>
      </c>
      <c r="T12">
        <f>TEMPLATE!AB17</f>
        <v>0</v>
      </c>
      <c r="U12">
        <f>TEMPLATE!AC17</f>
        <v>0</v>
      </c>
    </row>
    <row r="13" spans="2:21" x14ac:dyDescent="0.2">
      <c r="B13">
        <f>TEMPLATE!J18</f>
        <v>0</v>
      </c>
      <c r="C13">
        <f>TEMPLATE!K18</f>
        <v>0</v>
      </c>
      <c r="D13">
        <f>TEMPLATE!L18</f>
        <v>0</v>
      </c>
      <c r="E13">
        <f>TEMPLATE!M18</f>
        <v>1</v>
      </c>
      <c r="F13">
        <f>TEMPLATE!N18</f>
        <v>0</v>
      </c>
      <c r="G13">
        <f>TEMPLATE!O18</f>
        <v>0</v>
      </c>
      <c r="H13">
        <f>TEMPLATE!P18</f>
        <v>0</v>
      </c>
      <c r="I13">
        <f>TEMPLATE!Q18</f>
        <v>0</v>
      </c>
      <c r="J13">
        <f>TEMPLATE!R18</f>
        <v>0</v>
      </c>
      <c r="K13">
        <f>TEMPLATE!S18</f>
        <v>0</v>
      </c>
      <c r="L13">
        <f>TEMPLATE!T18</f>
        <v>0</v>
      </c>
      <c r="M13">
        <f>TEMPLATE!U18</f>
        <v>0</v>
      </c>
      <c r="N13">
        <f>TEMPLATE!V18</f>
        <v>0</v>
      </c>
      <c r="O13">
        <f>TEMPLATE!W18</f>
        <v>0</v>
      </c>
      <c r="P13">
        <f>TEMPLATE!X18</f>
        <v>0</v>
      </c>
      <c r="Q13">
        <f>TEMPLATE!Y18</f>
        <v>0</v>
      </c>
      <c r="R13">
        <f>TEMPLATE!Z18</f>
        <v>1</v>
      </c>
      <c r="S13">
        <f>TEMPLATE!AA18</f>
        <v>0</v>
      </c>
      <c r="T13">
        <f>TEMPLATE!AB18</f>
        <v>0</v>
      </c>
      <c r="U13">
        <f>TEMPLATE!AC18</f>
        <v>1</v>
      </c>
    </row>
    <row r="14" spans="2:21" x14ac:dyDescent="0.2">
      <c r="B14">
        <f>TEMPLATE!J19</f>
        <v>1</v>
      </c>
      <c r="C14">
        <f>TEMPLATE!K19</f>
        <v>0</v>
      </c>
      <c r="D14">
        <f>TEMPLATE!L19</f>
        <v>0</v>
      </c>
      <c r="E14">
        <f>TEMPLATE!M19</f>
        <v>0</v>
      </c>
      <c r="F14">
        <f>TEMPLATE!N19</f>
        <v>0</v>
      </c>
      <c r="G14">
        <f>TEMPLATE!O19</f>
        <v>0</v>
      </c>
      <c r="H14">
        <f>TEMPLATE!P19</f>
        <v>0</v>
      </c>
      <c r="I14">
        <f>TEMPLATE!Q19</f>
        <v>0</v>
      </c>
      <c r="J14">
        <f>TEMPLATE!R19</f>
        <v>0</v>
      </c>
      <c r="K14">
        <f>TEMPLATE!S19</f>
        <v>0</v>
      </c>
      <c r="L14">
        <f>TEMPLATE!T19</f>
        <v>0</v>
      </c>
      <c r="M14">
        <f>TEMPLATE!U19</f>
        <v>0</v>
      </c>
      <c r="N14">
        <f>TEMPLATE!V19</f>
        <v>0</v>
      </c>
      <c r="O14">
        <f>TEMPLATE!W19</f>
        <v>0</v>
      </c>
      <c r="P14">
        <f>TEMPLATE!X19</f>
        <v>0</v>
      </c>
      <c r="Q14">
        <f>TEMPLATE!Y19</f>
        <v>0</v>
      </c>
      <c r="R14">
        <f>TEMPLATE!Z19</f>
        <v>0</v>
      </c>
      <c r="S14">
        <f>TEMPLATE!AA19</f>
        <v>0</v>
      </c>
      <c r="T14">
        <f>TEMPLATE!AB19</f>
        <v>0</v>
      </c>
      <c r="U14">
        <f>TEMPLATE!AC19</f>
        <v>0</v>
      </c>
    </row>
    <row r="15" spans="2:21" x14ac:dyDescent="0.2">
      <c r="B15">
        <f>TEMPLATE!J20</f>
        <v>0</v>
      </c>
      <c r="C15">
        <f>TEMPLATE!K20</f>
        <v>0</v>
      </c>
      <c r="D15">
        <f>TEMPLATE!L20</f>
        <v>0</v>
      </c>
      <c r="E15">
        <f>TEMPLATE!M20</f>
        <v>0</v>
      </c>
      <c r="F15">
        <f>TEMPLATE!N20</f>
        <v>1</v>
      </c>
      <c r="G15">
        <f>TEMPLATE!O20</f>
        <v>0</v>
      </c>
      <c r="H15">
        <f>TEMPLATE!P20</f>
        <v>0</v>
      </c>
      <c r="I15">
        <f>TEMPLATE!Q20</f>
        <v>0</v>
      </c>
      <c r="J15">
        <f>TEMPLATE!R20</f>
        <v>0</v>
      </c>
      <c r="K15">
        <f>TEMPLATE!S20</f>
        <v>0</v>
      </c>
      <c r="L15">
        <f>TEMPLATE!T20</f>
        <v>0</v>
      </c>
      <c r="M15">
        <f>TEMPLATE!U20</f>
        <v>1</v>
      </c>
      <c r="N15">
        <f>TEMPLATE!V20</f>
        <v>0</v>
      </c>
      <c r="O15">
        <f>TEMPLATE!W20</f>
        <v>0</v>
      </c>
      <c r="P15">
        <f>TEMPLATE!X20</f>
        <v>0</v>
      </c>
      <c r="Q15">
        <f>TEMPLATE!Y20</f>
        <v>0</v>
      </c>
      <c r="R15">
        <f>TEMPLATE!Z20</f>
        <v>0</v>
      </c>
      <c r="S15">
        <f>TEMPLATE!AA20</f>
        <v>0</v>
      </c>
      <c r="T15">
        <f>TEMPLATE!AB20</f>
        <v>0</v>
      </c>
      <c r="U15">
        <f>TEMPLATE!AC20</f>
        <v>0</v>
      </c>
    </row>
    <row r="16" spans="2:21" x14ac:dyDescent="0.2">
      <c r="B16">
        <f>TEMPLATE!J21</f>
        <v>0</v>
      </c>
      <c r="C16">
        <f>TEMPLATE!K21</f>
        <v>0</v>
      </c>
      <c r="D16">
        <f>TEMPLATE!L21</f>
        <v>0</v>
      </c>
      <c r="E16">
        <f>TEMPLATE!M21</f>
        <v>0</v>
      </c>
      <c r="F16">
        <f>TEMPLATE!N21</f>
        <v>0</v>
      </c>
      <c r="G16">
        <f>TEMPLATE!O21</f>
        <v>0</v>
      </c>
      <c r="H16">
        <f>TEMPLATE!P21</f>
        <v>0</v>
      </c>
      <c r="I16">
        <f>TEMPLATE!Q21</f>
        <v>0</v>
      </c>
      <c r="J16">
        <f>TEMPLATE!R21</f>
        <v>0</v>
      </c>
      <c r="K16">
        <f>TEMPLATE!S21</f>
        <v>0</v>
      </c>
      <c r="L16">
        <f>TEMPLATE!T21</f>
        <v>0</v>
      </c>
      <c r="M16">
        <f>TEMPLATE!U21</f>
        <v>0</v>
      </c>
      <c r="N16">
        <f>TEMPLATE!V21</f>
        <v>0</v>
      </c>
      <c r="O16">
        <f>TEMPLATE!W21</f>
        <v>0</v>
      </c>
      <c r="P16">
        <f>TEMPLATE!X21</f>
        <v>0</v>
      </c>
      <c r="Q16">
        <f>TEMPLATE!Y21</f>
        <v>0</v>
      </c>
      <c r="R16">
        <f>TEMPLATE!Z21</f>
        <v>0</v>
      </c>
      <c r="S16">
        <f>TEMPLATE!AA21</f>
        <v>0</v>
      </c>
      <c r="T16">
        <f>TEMPLATE!AB21</f>
        <v>0</v>
      </c>
      <c r="U16">
        <f>TEMPLATE!AC21</f>
        <v>0</v>
      </c>
    </row>
    <row r="17" spans="2:21" x14ac:dyDescent="0.2">
      <c r="B17">
        <f>TEMPLATE!J22</f>
        <v>0</v>
      </c>
      <c r="C17">
        <f>TEMPLATE!K22</f>
        <v>0</v>
      </c>
      <c r="D17">
        <f>TEMPLATE!L22</f>
        <v>0</v>
      </c>
      <c r="E17">
        <f>TEMPLATE!M22</f>
        <v>0</v>
      </c>
      <c r="F17">
        <f>TEMPLATE!N22</f>
        <v>0</v>
      </c>
      <c r="G17">
        <f>TEMPLATE!O22</f>
        <v>0</v>
      </c>
      <c r="H17">
        <f>TEMPLATE!P22</f>
        <v>0</v>
      </c>
      <c r="I17">
        <f>TEMPLATE!Q22</f>
        <v>0</v>
      </c>
      <c r="J17">
        <f>TEMPLATE!R22</f>
        <v>0</v>
      </c>
      <c r="K17">
        <f>TEMPLATE!S22</f>
        <v>0</v>
      </c>
      <c r="L17">
        <f>TEMPLATE!T22</f>
        <v>0</v>
      </c>
      <c r="M17">
        <f>TEMPLATE!U22</f>
        <v>0</v>
      </c>
      <c r="N17">
        <f>TEMPLATE!V22</f>
        <v>0</v>
      </c>
      <c r="O17">
        <f>TEMPLATE!W22</f>
        <v>0</v>
      </c>
      <c r="P17">
        <f>TEMPLATE!X22</f>
        <v>0</v>
      </c>
      <c r="Q17">
        <f>TEMPLATE!Y22</f>
        <v>0</v>
      </c>
      <c r="R17">
        <f>TEMPLATE!Z22</f>
        <v>0</v>
      </c>
      <c r="S17">
        <f>TEMPLATE!AA22</f>
        <v>0</v>
      </c>
      <c r="T17">
        <f>TEMPLATE!AB22</f>
        <v>0</v>
      </c>
      <c r="U17">
        <f>TEMPLATE!AC22</f>
        <v>0</v>
      </c>
    </row>
    <row r="18" spans="2:21" x14ac:dyDescent="0.2">
      <c r="B18">
        <f>TEMPLATE!J23</f>
        <v>0</v>
      </c>
      <c r="C18">
        <f>TEMPLATE!K23</f>
        <v>1</v>
      </c>
      <c r="D18">
        <f>TEMPLATE!L23</f>
        <v>0</v>
      </c>
      <c r="E18">
        <f>TEMPLATE!M23</f>
        <v>0</v>
      </c>
      <c r="F18">
        <f>TEMPLATE!N23</f>
        <v>0</v>
      </c>
      <c r="G18">
        <f>TEMPLATE!O23</f>
        <v>0</v>
      </c>
      <c r="H18">
        <f>TEMPLATE!P23</f>
        <v>0</v>
      </c>
      <c r="I18">
        <f>TEMPLATE!Q23</f>
        <v>1</v>
      </c>
      <c r="J18">
        <f>TEMPLATE!R23</f>
        <v>0</v>
      </c>
      <c r="K18">
        <f>TEMPLATE!S23</f>
        <v>0</v>
      </c>
      <c r="L18">
        <f>TEMPLATE!T23</f>
        <v>0</v>
      </c>
      <c r="M18">
        <f>TEMPLATE!U23</f>
        <v>0</v>
      </c>
      <c r="N18">
        <f>TEMPLATE!V23</f>
        <v>0</v>
      </c>
      <c r="O18">
        <f>TEMPLATE!W23</f>
        <v>0</v>
      </c>
      <c r="P18">
        <f>TEMPLATE!X23</f>
        <v>0</v>
      </c>
      <c r="Q18">
        <f>TEMPLATE!Y23</f>
        <v>0</v>
      </c>
      <c r="R18">
        <f>TEMPLATE!Z23</f>
        <v>0</v>
      </c>
      <c r="S18">
        <f>TEMPLATE!AA23</f>
        <v>0</v>
      </c>
      <c r="T18">
        <f>TEMPLATE!AB23</f>
        <v>0</v>
      </c>
      <c r="U18">
        <f>TEMPLATE!AC23</f>
        <v>1</v>
      </c>
    </row>
    <row r="19" spans="2:21" x14ac:dyDescent="0.2">
      <c r="B19">
        <f>TEMPLATE!J24</f>
        <v>0</v>
      </c>
      <c r="C19">
        <f>TEMPLATE!K24</f>
        <v>0</v>
      </c>
      <c r="D19">
        <f>TEMPLATE!L24</f>
        <v>0</v>
      </c>
      <c r="E19">
        <f>TEMPLATE!M24</f>
        <v>0</v>
      </c>
      <c r="F19">
        <f>TEMPLATE!N24</f>
        <v>0</v>
      </c>
      <c r="G19">
        <f>TEMPLATE!O24</f>
        <v>0</v>
      </c>
      <c r="H19">
        <f>TEMPLATE!P24</f>
        <v>1</v>
      </c>
      <c r="I19">
        <f>TEMPLATE!Q24</f>
        <v>0</v>
      </c>
      <c r="J19">
        <f>TEMPLATE!R24</f>
        <v>0</v>
      </c>
      <c r="K19">
        <f>TEMPLATE!S24</f>
        <v>0</v>
      </c>
      <c r="L19">
        <f>TEMPLATE!T24</f>
        <v>0</v>
      </c>
      <c r="M19">
        <f>TEMPLATE!U24</f>
        <v>0</v>
      </c>
      <c r="N19">
        <f>TEMPLATE!V24</f>
        <v>0</v>
      </c>
      <c r="O19">
        <f>TEMPLATE!W24</f>
        <v>0</v>
      </c>
      <c r="P19">
        <f>TEMPLATE!X24</f>
        <v>0</v>
      </c>
      <c r="Q19">
        <f>TEMPLATE!Y24</f>
        <v>0</v>
      </c>
      <c r="R19">
        <f>TEMPLATE!Z24</f>
        <v>1</v>
      </c>
      <c r="S19">
        <f>TEMPLATE!AA24</f>
        <v>0</v>
      </c>
      <c r="T19">
        <f>TEMPLATE!AB24</f>
        <v>0</v>
      </c>
      <c r="U19">
        <f>TEMPLATE!AC24</f>
        <v>1</v>
      </c>
    </row>
    <row r="20" spans="2:21" x14ac:dyDescent="0.2">
      <c r="B20">
        <f>TEMPLATE!J25</f>
        <v>0</v>
      </c>
      <c r="C20">
        <f>TEMPLATE!K25</f>
        <v>0</v>
      </c>
      <c r="D20">
        <f>TEMPLATE!L25</f>
        <v>1</v>
      </c>
      <c r="E20">
        <f>TEMPLATE!M25</f>
        <v>0</v>
      </c>
      <c r="F20">
        <f>TEMPLATE!N25</f>
        <v>0</v>
      </c>
      <c r="G20">
        <f>TEMPLATE!O25</f>
        <v>0</v>
      </c>
      <c r="H20">
        <f>TEMPLATE!P25</f>
        <v>0</v>
      </c>
      <c r="I20">
        <f>TEMPLATE!Q25</f>
        <v>0</v>
      </c>
      <c r="J20">
        <f>TEMPLATE!R25</f>
        <v>0</v>
      </c>
      <c r="K20">
        <f>TEMPLATE!S25</f>
        <v>0</v>
      </c>
      <c r="L20">
        <f>TEMPLATE!T25</f>
        <v>0</v>
      </c>
      <c r="M20">
        <f>TEMPLATE!U25</f>
        <v>0</v>
      </c>
      <c r="N20">
        <f>TEMPLATE!V25</f>
        <v>0</v>
      </c>
      <c r="O20">
        <f>TEMPLATE!W25</f>
        <v>0</v>
      </c>
      <c r="P20">
        <f>TEMPLATE!X25</f>
        <v>1</v>
      </c>
      <c r="Q20">
        <f>TEMPLATE!Y25</f>
        <v>0</v>
      </c>
      <c r="R20">
        <f>TEMPLATE!Z25</f>
        <v>0</v>
      </c>
      <c r="S20">
        <f>TEMPLATE!AA25</f>
        <v>0</v>
      </c>
      <c r="T20">
        <f>TEMPLATE!AB25</f>
        <v>0</v>
      </c>
      <c r="U20">
        <f>TEMPLATE!AC25</f>
        <v>0</v>
      </c>
    </row>
    <row r="21" spans="2:21" x14ac:dyDescent="0.2">
      <c r="B21">
        <f>TEMPLATE!J26</f>
        <v>0</v>
      </c>
      <c r="C21">
        <f>TEMPLATE!K26</f>
        <v>0</v>
      </c>
      <c r="D21">
        <f>TEMPLATE!L26</f>
        <v>0</v>
      </c>
      <c r="E21">
        <f>TEMPLATE!M26</f>
        <v>0</v>
      </c>
      <c r="F21">
        <f>TEMPLATE!N26</f>
        <v>0</v>
      </c>
      <c r="G21">
        <f>TEMPLATE!O26</f>
        <v>0</v>
      </c>
      <c r="H21">
        <f>TEMPLATE!P26</f>
        <v>0</v>
      </c>
      <c r="I21">
        <f>TEMPLATE!Q26</f>
        <v>0</v>
      </c>
      <c r="J21">
        <f>TEMPLATE!R26</f>
        <v>0</v>
      </c>
      <c r="K21">
        <f>TEMPLATE!S26</f>
        <v>0</v>
      </c>
      <c r="L21">
        <f>TEMPLATE!T26</f>
        <v>0</v>
      </c>
      <c r="M21">
        <f>TEMPLATE!U26</f>
        <v>1</v>
      </c>
      <c r="N21">
        <f>TEMPLATE!V26</f>
        <v>0</v>
      </c>
      <c r="O21">
        <f>TEMPLATE!W26</f>
        <v>1</v>
      </c>
      <c r="P21">
        <f>TEMPLATE!X26</f>
        <v>0</v>
      </c>
      <c r="Q21">
        <f>TEMPLATE!Y26</f>
        <v>0</v>
      </c>
      <c r="R21">
        <f>TEMPLATE!Z26</f>
        <v>0</v>
      </c>
      <c r="S21">
        <f>TEMPLATE!AA26</f>
        <v>1</v>
      </c>
      <c r="T21">
        <f>TEMPLATE!AB26</f>
        <v>0</v>
      </c>
      <c r="U21">
        <f>TEMPLATE!AC26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A2410-B342-F34C-B090-D9BE545F8C45}">
  <dimension ref="B2:U21"/>
  <sheetViews>
    <sheetView workbookViewId="0">
      <selection activeCell="L28" sqref="L28"/>
    </sheetView>
  </sheetViews>
  <sheetFormatPr baseColWidth="10" defaultRowHeight="16" x14ac:dyDescent="0.2"/>
  <sheetData>
    <row r="2" spans="2:21" x14ac:dyDescent="0.2">
      <c r="B2">
        <f>TEMPLATE!J34</f>
        <v>0</v>
      </c>
      <c r="C2">
        <f>TEMPLATE!K34</f>
        <v>0</v>
      </c>
      <c r="D2">
        <f>TEMPLATE!L34</f>
        <v>0</v>
      </c>
      <c r="E2">
        <f>TEMPLATE!M34</f>
        <v>0</v>
      </c>
      <c r="F2">
        <f>TEMPLATE!N34</f>
        <v>0</v>
      </c>
      <c r="G2">
        <f>TEMPLATE!O34</f>
        <v>0</v>
      </c>
      <c r="H2">
        <f>TEMPLATE!P34</f>
        <v>0</v>
      </c>
      <c r="I2">
        <f>TEMPLATE!Q34</f>
        <v>0</v>
      </c>
      <c r="J2">
        <f>TEMPLATE!R34</f>
        <v>0</v>
      </c>
      <c r="K2">
        <f>TEMPLATE!S34</f>
        <v>0</v>
      </c>
      <c r="L2">
        <f>TEMPLATE!T34</f>
        <v>0</v>
      </c>
      <c r="M2">
        <f>TEMPLATE!U34</f>
        <v>0</v>
      </c>
      <c r="N2">
        <f>TEMPLATE!V34</f>
        <v>0</v>
      </c>
      <c r="O2">
        <f>TEMPLATE!W34</f>
        <v>0</v>
      </c>
      <c r="P2">
        <f>TEMPLATE!X34</f>
        <v>0</v>
      </c>
      <c r="Q2">
        <f>TEMPLATE!Y34</f>
        <v>0</v>
      </c>
      <c r="R2">
        <f>TEMPLATE!Z34</f>
        <v>0</v>
      </c>
      <c r="S2">
        <f>TEMPLATE!AA34</f>
        <v>0</v>
      </c>
      <c r="T2">
        <f>TEMPLATE!AB34</f>
        <v>0</v>
      </c>
      <c r="U2">
        <f>TEMPLATE!AC34</f>
        <v>0</v>
      </c>
    </row>
    <row r="3" spans="2:21" x14ac:dyDescent="0.2">
      <c r="B3">
        <f>TEMPLATE!J35</f>
        <v>0</v>
      </c>
      <c r="C3">
        <f>TEMPLATE!K35</f>
        <v>0</v>
      </c>
      <c r="D3">
        <f>TEMPLATE!L35</f>
        <v>0</v>
      </c>
      <c r="E3">
        <f>TEMPLATE!M35</f>
        <v>0</v>
      </c>
      <c r="F3">
        <f>TEMPLATE!N35</f>
        <v>0</v>
      </c>
      <c r="G3">
        <f>TEMPLATE!O35</f>
        <v>0</v>
      </c>
      <c r="H3">
        <f>TEMPLATE!P35</f>
        <v>0</v>
      </c>
      <c r="I3">
        <f>TEMPLATE!Q35</f>
        <v>0</v>
      </c>
      <c r="J3">
        <f>TEMPLATE!R35</f>
        <v>0</v>
      </c>
      <c r="K3">
        <f>TEMPLATE!S35</f>
        <v>0</v>
      </c>
      <c r="L3">
        <f>TEMPLATE!T35</f>
        <v>0</v>
      </c>
      <c r="M3">
        <f>TEMPLATE!U35</f>
        <v>0</v>
      </c>
      <c r="N3">
        <f>TEMPLATE!V35</f>
        <v>0</v>
      </c>
      <c r="O3">
        <f>TEMPLATE!W35</f>
        <v>0</v>
      </c>
      <c r="P3">
        <f>TEMPLATE!X35</f>
        <v>0</v>
      </c>
      <c r="Q3">
        <f>TEMPLATE!Y35</f>
        <v>0</v>
      </c>
      <c r="R3">
        <f>TEMPLATE!Z35</f>
        <v>0</v>
      </c>
      <c r="S3">
        <f>TEMPLATE!AA35</f>
        <v>0</v>
      </c>
      <c r="T3">
        <f>TEMPLATE!AB35</f>
        <v>0</v>
      </c>
      <c r="U3">
        <f>TEMPLATE!AC35</f>
        <v>0</v>
      </c>
    </row>
    <row r="4" spans="2:21" x14ac:dyDescent="0.2">
      <c r="B4">
        <f>TEMPLATE!J36</f>
        <v>0</v>
      </c>
      <c r="C4">
        <f>TEMPLATE!K36</f>
        <v>0</v>
      </c>
      <c r="D4">
        <f>TEMPLATE!L36</f>
        <v>0</v>
      </c>
      <c r="E4">
        <f>TEMPLATE!M36</f>
        <v>0</v>
      </c>
      <c r="F4">
        <f>TEMPLATE!N36</f>
        <v>0</v>
      </c>
      <c r="G4">
        <f>TEMPLATE!O36</f>
        <v>0</v>
      </c>
      <c r="H4">
        <f>TEMPLATE!P36</f>
        <v>0</v>
      </c>
      <c r="I4">
        <f>TEMPLATE!Q36</f>
        <v>0</v>
      </c>
      <c r="J4">
        <f>TEMPLATE!R36</f>
        <v>0</v>
      </c>
      <c r="K4">
        <f>TEMPLATE!S36</f>
        <v>0</v>
      </c>
      <c r="L4">
        <f>TEMPLATE!T36</f>
        <v>0</v>
      </c>
      <c r="M4">
        <f>TEMPLATE!U36</f>
        <v>0</v>
      </c>
      <c r="N4">
        <f>TEMPLATE!V36</f>
        <v>0</v>
      </c>
      <c r="O4">
        <f>TEMPLATE!W36</f>
        <v>0</v>
      </c>
      <c r="P4">
        <f>TEMPLATE!X36</f>
        <v>0</v>
      </c>
      <c r="Q4">
        <f>TEMPLATE!Y36</f>
        <v>0</v>
      </c>
      <c r="R4">
        <f>TEMPLATE!Z36</f>
        <v>0</v>
      </c>
      <c r="S4">
        <f>TEMPLATE!AA36</f>
        <v>0</v>
      </c>
      <c r="T4">
        <f>TEMPLATE!AB36</f>
        <v>0</v>
      </c>
      <c r="U4">
        <f>TEMPLATE!AC36</f>
        <v>0</v>
      </c>
    </row>
    <row r="5" spans="2:21" x14ac:dyDescent="0.2">
      <c r="B5">
        <f>TEMPLATE!J37</f>
        <v>0</v>
      </c>
      <c r="C5">
        <f>TEMPLATE!K37</f>
        <v>0</v>
      </c>
      <c r="D5">
        <f>TEMPLATE!L37</f>
        <v>0</v>
      </c>
      <c r="E5">
        <f>TEMPLATE!M37</f>
        <v>0</v>
      </c>
      <c r="F5">
        <f>TEMPLATE!N37</f>
        <v>0</v>
      </c>
      <c r="G5">
        <f>TEMPLATE!O37</f>
        <v>0</v>
      </c>
      <c r="H5">
        <f>TEMPLATE!P37</f>
        <v>0</v>
      </c>
      <c r="I5">
        <f>TEMPLATE!Q37</f>
        <v>0</v>
      </c>
      <c r="J5">
        <f>TEMPLATE!R37</f>
        <v>0</v>
      </c>
      <c r="K5">
        <f>TEMPLATE!S37</f>
        <v>0</v>
      </c>
      <c r="L5">
        <f>TEMPLATE!T37</f>
        <v>0</v>
      </c>
      <c r="M5">
        <f>TEMPLATE!U37</f>
        <v>0</v>
      </c>
      <c r="N5">
        <f>TEMPLATE!V37</f>
        <v>0</v>
      </c>
      <c r="O5">
        <f>TEMPLATE!W37</f>
        <v>0</v>
      </c>
      <c r="P5">
        <f>TEMPLATE!X37</f>
        <v>0</v>
      </c>
      <c r="Q5">
        <f>TEMPLATE!Y37</f>
        <v>0</v>
      </c>
      <c r="R5">
        <f>TEMPLATE!Z37</f>
        <v>0</v>
      </c>
      <c r="S5">
        <f>TEMPLATE!AA37</f>
        <v>0</v>
      </c>
      <c r="T5">
        <f>TEMPLATE!AB37</f>
        <v>0</v>
      </c>
      <c r="U5">
        <f>TEMPLATE!AC37</f>
        <v>0</v>
      </c>
    </row>
    <row r="6" spans="2:21" x14ac:dyDescent="0.2">
      <c r="B6">
        <f>TEMPLATE!J38</f>
        <v>0</v>
      </c>
      <c r="C6">
        <f>TEMPLATE!K38</f>
        <v>0</v>
      </c>
      <c r="D6">
        <f>TEMPLATE!L38</f>
        <v>0</v>
      </c>
      <c r="E6">
        <f>TEMPLATE!M38</f>
        <v>0</v>
      </c>
      <c r="F6">
        <f>TEMPLATE!N38</f>
        <v>0</v>
      </c>
      <c r="G6">
        <f>TEMPLATE!O38</f>
        <v>0</v>
      </c>
      <c r="H6">
        <f>TEMPLATE!P38</f>
        <v>0</v>
      </c>
      <c r="I6">
        <f>TEMPLATE!Q38</f>
        <v>0</v>
      </c>
      <c r="J6">
        <f>TEMPLATE!R38</f>
        <v>0</v>
      </c>
      <c r="K6">
        <f>TEMPLATE!S38</f>
        <v>0</v>
      </c>
      <c r="L6">
        <f>TEMPLATE!T38</f>
        <v>0</v>
      </c>
      <c r="M6">
        <f>TEMPLATE!U38</f>
        <v>0</v>
      </c>
      <c r="N6">
        <f>TEMPLATE!V38</f>
        <v>0</v>
      </c>
      <c r="O6">
        <f>TEMPLATE!W38</f>
        <v>0</v>
      </c>
      <c r="P6">
        <f>TEMPLATE!X38</f>
        <v>0</v>
      </c>
      <c r="Q6">
        <f>TEMPLATE!Y38</f>
        <v>0</v>
      </c>
      <c r="R6">
        <f>TEMPLATE!Z38</f>
        <v>0</v>
      </c>
      <c r="S6">
        <f>TEMPLATE!AA38</f>
        <v>0</v>
      </c>
      <c r="T6">
        <f>TEMPLATE!AB38</f>
        <v>0</v>
      </c>
      <c r="U6">
        <f>TEMPLATE!AC38</f>
        <v>0</v>
      </c>
    </row>
    <row r="7" spans="2:21" x14ac:dyDescent="0.2">
      <c r="B7">
        <f>TEMPLATE!J39</f>
        <v>0</v>
      </c>
      <c r="C7">
        <f>TEMPLATE!K39</f>
        <v>0</v>
      </c>
      <c r="D7">
        <f>TEMPLATE!L39</f>
        <v>0</v>
      </c>
      <c r="E7">
        <f>TEMPLATE!M39</f>
        <v>0</v>
      </c>
      <c r="F7">
        <f>TEMPLATE!N39</f>
        <v>0</v>
      </c>
      <c r="G7">
        <f>TEMPLATE!O39</f>
        <v>0</v>
      </c>
      <c r="H7">
        <f>TEMPLATE!P39</f>
        <v>0</v>
      </c>
      <c r="I7">
        <f>TEMPLATE!Q39</f>
        <v>0</v>
      </c>
      <c r="J7">
        <f>TEMPLATE!R39</f>
        <v>0</v>
      </c>
      <c r="K7">
        <f>TEMPLATE!S39</f>
        <v>0</v>
      </c>
      <c r="L7">
        <f>TEMPLATE!T39</f>
        <v>0</v>
      </c>
      <c r="M7">
        <f>TEMPLATE!U39</f>
        <v>0</v>
      </c>
      <c r="N7">
        <f>TEMPLATE!V39</f>
        <v>0</v>
      </c>
      <c r="O7">
        <f>TEMPLATE!W39</f>
        <v>0</v>
      </c>
      <c r="P7">
        <f>TEMPLATE!X39</f>
        <v>0</v>
      </c>
      <c r="Q7">
        <f>TEMPLATE!Y39</f>
        <v>0</v>
      </c>
      <c r="R7">
        <f>TEMPLATE!Z39</f>
        <v>0</v>
      </c>
      <c r="S7">
        <f>TEMPLATE!AA39</f>
        <v>0</v>
      </c>
      <c r="T7">
        <f>TEMPLATE!AB39</f>
        <v>0</v>
      </c>
      <c r="U7">
        <f>TEMPLATE!AC39</f>
        <v>0</v>
      </c>
    </row>
    <row r="8" spans="2:21" x14ac:dyDescent="0.2">
      <c r="B8">
        <f>TEMPLATE!J40</f>
        <v>0</v>
      </c>
      <c r="C8">
        <f>TEMPLATE!K40</f>
        <v>0</v>
      </c>
      <c r="D8">
        <f>TEMPLATE!L40</f>
        <v>0</v>
      </c>
      <c r="E8">
        <f>TEMPLATE!M40</f>
        <v>0</v>
      </c>
      <c r="F8">
        <f>TEMPLATE!N40</f>
        <v>0</v>
      </c>
      <c r="G8">
        <f>TEMPLATE!O40</f>
        <v>0</v>
      </c>
      <c r="H8">
        <f>TEMPLATE!P40</f>
        <v>0</v>
      </c>
      <c r="I8">
        <f>TEMPLATE!Q40</f>
        <v>0</v>
      </c>
      <c r="J8">
        <f>TEMPLATE!R40</f>
        <v>0</v>
      </c>
      <c r="K8">
        <f>TEMPLATE!S40</f>
        <v>0</v>
      </c>
      <c r="L8">
        <f>TEMPLATE!T40</f>
        <v>0</v>
      </c>
      <c r="M8">
        <f>TEMPLATE!U40</f>
        <v>0</v>
      </c>
      <c r="N8">
        <f>TEMPLATE!V40</f>
        <v>0</v>
      </c>
      <c r="O8">
        <f>TEMPLATE!W40</f>
        <v>0</v>
      </c>
      <c r="P8">
        <f>TEMPLATE!X40</f>
        <v>0</v>
      </c>
      <c r="Q8">
        <f>TEMPLATE!Y40</f>
        <v>0</v>
      </c>
      <c r="R8">
        <f>TEMPLATE!Z40</f>
        <v>0</v>
      </c>
      <c r="S8">
        <f>TEMPLATE!AA40</f>
        <v>0</v>
      </c>
      <c r="T8">
        <f>TEMPLATE!AB40</f>
        <v>0</v>
      </c>
      <c r="U8">
        <f>TEMPLATE!AC40</f>
        <v>0</v>
      </c>
    </row>
    <row r="9" spans="2:21" x14ac:dyDescent="0.2">
      <c r="B9">
        <f>TEMPLATE!J41</f>
        <v>0</v>
      </c>
      <c r="C9">
        <f>TEMPLATE!K41</f>
        <v>0</v>
      </c>
      <c r="D9">
        <f>TEMPLATE!L41</f>
        <v>0</v>
      </c>
      <c r="E9">
        <f>TEMPLATE!M41</f>
        <v>0</v>
      </c>
      <c r="F9">
        <f>TEMPLATE!N41</f>
        <v>0</v>
      </c>
      <c r="G9">
        <f>TEMPLATE!O41</f>
        <v>0</v>
      </c>
      <c r="H9">
        <f>TEMPLATE!P41</f>
        <v>0</v>
      </c>
      <c r="I9">
        <f>TEMPLATE!Q41</f>
        <v>0</v>
      </c>
      <c r="J9">
        <f>TEMPLATE!R41</f>
        <v>0</v>
      </c>
      <c r="K9">
        <f>TEMPLATE!S41</f>
        <v>0</v>
      </c>
      <c r="L9">
        <f>TEMPLATE!T41</f>
        <v>0</v>
      </c>
      <c r="M9">
        <f>TEMPLATE!U41</f>
        <v>0</v>
      </c>
      <c r="N9">
        <f>TEMPLATE!V41</f>
        <v>0</v>
      </c>
      <c r="O9">
        <f>TEMPLATE!W41</f>
        <v>0</v>
      </c>
      <c r="P9">
        <f>TEMPLATE!X41</f>
        <v>0</v>
      </c>
      <c r="Q9">
        <f>TEMPLATE!Y41</f>
        <v>0</v>
      </c>
      <c r="R9">
        <f>TEMPLATE!Z41</f>
        <v>0</v>
      </c>
      <c r="S9">
        <f>TEMPLATE!AA41</f>
        <v>0</v>
      </c>
      <c r="T9">
        <f>TEMPLATE!AB41</f>
        <v>0</v>
      </c>
      <c r="U9">
        <f>TEMPLATE!AC41</f>
        <v>0</v>
      </c>
    </row>
    <row r="10" spans="2:21" x14ac:dyDescent="0.2">
      <c r="B10">
        <f>TEMPLATE!J42</f>
        <v>0</v>
      </c>
      <c r="C10">
        <f>TEMPLATE!K42</f>
        <v>0</v>
      </c>
      <c r="D10">
        <f>TEMPLATE!L42</f>
        <v>0</v>
      </c>
      <c r="E10">
        <f>TEMPLATE!M42</f>
        <v>0</v>
      </c>
      <c r="F10">
        <f>TEMPLATE!N42</f>
        <v>0</v>
      </c>
      <c r="G10">
        <f>TEMPLATE!O42</f>
        <v>0</v>
      </c>
      <c r="H10">
        <f>TEMPLATE!P42</f>
        <v>0</v>
      </c>
      <c r="I10">
        <f>TEMPLATE!Q42</f>
        <v>0</v>
      </c>
      <c r="J10">
        <f>TEMPLATE!R42</f>
        <v>0</v>
      </c>
      <c r="K10">
        <f>TEMPLATE!S42</f>
        <v>0</v>
      </c>
      <c r="L10">
        <f>TEMPLATE!T42</f>
        <v>0</v>
      </c>
      <c r="M10">
        <f>TEMPLATE!U42</f>
        <v>0</v>
      </c>
      <c r="N10">
        <f>TEMPLATE!V42</f>
        <v>0</v>
      </c>
      <c r="O10">
        <f>TEMPLATE!W42</f>
        <v>0</v>
      </c>
      <c r="P10">
        <f>TEMPLATE!X42</f>
        <v>0</v>
      </c>
      <c r="Q10">
        <f>TEMPLATE!Y42</f>
        <v>0</v>
      </c>
      <c r="R10">
        <f>TEMPLATE!Z42</f>
        <v>0</v>
      </c>
      <c r="S10">
        <f>TEMPLATE!AA42</f>
        <v>0</v>
      </c>
      <c r="T10">
        <f>TEMPLATE!AB42</f>
        <v>0</v>
      </c>
      <c r="U10">
        <f>TEMPLATE!AC42</f>
        <v>0</v>
      </c>
    </row>
    <row r="11" spans="2:21" x14ac:dyDescent="0.2">
      <c r="B11">
        <f>TEMPLATE!J43</f>
        <v>0</v>
      </c>
      <c r="C11">
        <f>TEMPLATE!K43</f>
        <v>0</v>
      </c>
      <c r="D11">
        <f>TEMPLATE!L43</f>
        <v>0</v>
      </c>
      <c r="E11">
        <f>TEMPLATE!M43</f>
        <v>0</v>
      </c>
      <c r="F11">
        <f>TEMPLATE!N43</f>
        <v>0</v>
      </c>
      <c r="G11">
        <f>TEMPLATE!O43</f>
        <v>0</v>
      </c>
      <c r="H11">
        <f>TEMPLATE!P43</f>
        <v>0</v>
      </c>
      <c r="I11">
        <f>TEMPLATE!Q43</f>
        <v>0</v>
      </c>
      <c r="J11">
        <f>TEMPLATE!R43</f>
        <v>0</v>
      </c>
      <c r="K11">
        <f>TEMPLATE!S43</f>
        <v>0</v>
      </c>
      <c r="L11">
        <f>TEMPLATE!T43</f>
        <v>0</v>
      </c>
      <c r="M11">
        <f>TEMPLATE!U43</f>
        <v>0</v>
      </c>
      <c r="N11">
        <f>TEMPLATE!V43</f>
        <v>0</v>
      </c>
      <c r="O11">
        <f>TEMPLATE!W43</f>
        <v>0</v>
      </c>
      <c r="P11">
        <f>TEMPLATE!X43</f>
        <v>0</v>
      </c>
      <c r="Q11">
        <f>TEMPLATE!Y43</f>
        <v>0</v>
      </c>
      <c r="R11">
        <f>TEMPLATE!Z43</f>
        <v>0</v>
      </c>
      <c r="S11">
        <f>TEMPLATE!AA43</f>
        <v>0</v>
      </c>
      <c r="T11">
        <f>TEMPLATE!AB43</f>
        <v>0</v>
      </c>
      <c r="U11">
        <f>TEMPLATE!AC43</f>
        <v>0</v>
      </c>
    </row>
    <row r="12" spans="2:21" x14ac:dyDescent="0.2">
      <c r="B12">
        <f>TEMPLATE!J44</f>
        <v>0</v>
      </c>
      <c r="C12">
        <f>TEMPLATE!K44</f>
        <v>0</v>
      </c>
      <c r="D12">
        <f>TEMPLATE!L44</f>
        <v>0</v>
      </c>
      <c r="E12">
        <f>TEMPLATE!M44</f>
        <v>0</v>
      </c>
      <c r="F12">
        <f>TEMPLATE!N44</f>
        <v>0</v>
      </c>
      <c r="G12">
        <f>TEMPLATE!O44</f>
        <v>0</v>
      </c>
      <c r="H12">
        <f>TEMPLATE!P44</f>
        <v>0</v>
      </c>
      <c r="I12">
        <f>TEMPLATE!Q44</f>
        <v>0</v>
      </c>
      <c r="J12">
        <f>TEMPLATE!R44</f>
        <v>0</v>
      </c>
      <c r="K12">
        <f>TEMPLATE!S44</f>
        <v>0</v>
      </c>
      <c r="L12">
        <f>TEMPLATE!T44</f>
        <v>0</v>
      </c>
      <c r="M12">
        <f>TEMPLATE!U44</f>
        <v>0</v>
      </c>
      <c r="N12">
        <f>TEMPLATE!V44</f>
        <v>0</v>
      </c>
      <c r="O12">
        <f>TEMPLATE!W44</f>
        <v>0</v>
      </c>
      <c r="P12">
        <f>TEMPLATE!X44</f>
        <v>0</v>
      </c>
      <c r="Q12">
        <f>TEMPLATE!Y44</f>
        <v>0</v>
      </c>
      <c r="R12">
        <f>TEMPLATE!Z44</f>
        <v>0</v>
      </c>
      <c r="S12">
        <f>TEMPLATE!AA44</f>
        <v>0</v>
      </c>
      <c r="T12">
        <f>TEMPLATE!AB44</f>
        <v>0</v>
      </c>
      <c r="U12">
        <f>TEMPLATE!AC44</f>
        <v>0</v>
      </c>
    </row>
    <row r="13" spans="2:21" x14ac:dyDescent="0.2">
      <c r="B13">
        <f>TEMPLATE!J45</f>
        <v>0</v>
      </c>
      <c r="C13">
        <f>TEMPLATE!K45</f>
        <v>0</v>
      </c>
      <c r="D13">
        <f>TEMPLATE!L45</f>
        <v>0</v>
      </c>
      <c r="E13">
        <f>TEMPLATE!M45</f>
        <v>0</v>
      </c>
      <c r="F13">
        <f>TEMPLATE!N45</f>
        <v>0</v>
      </c>
      <c r="G13">
        <f>TEMPLATE!O45</f>
        <v>0</v>
      </c>
      <c r="H13">
        <f>TEMPLATE!P45</f>
        <v>0</v>
      </c>
      <c r="I13">
        <f>TEMPLATE!Q45</f>
        <v>0</v>
      </c>
      <c r="J13">
        <f>TEMPLATE!R45</f>
        <v>0</v>
      </c>
      <c r="K13">
        <f>TEMPLATE!S45</f>
        <v>0</v>
      </c>
      <c r="L13">
        <f>TEMPLATE!T45</f>
        <v>0</v>
      </c>
      <c r="M13">
        <f>TEMPLATE!U45</f>
        <v>0</v>
      </c>
      <c r="N13">
        <f>TEMPLATE!V45</f>
        <v>0</v>
      </c>
      <c r="O13">
        <f>TEMPLATE!W45</f>
        <v>0</v>
      </c>
      <c r="P13">
        <f>TEMPLATE!X45</f>
        <v>0</v>
      </c>
      <c r="Q13">
        <f>TEMPLATE!Y45</f>
        <v>0</v>
      </c>
      <c r="R13">
        <f>TEMPLATE!Z45</f>
        <v>0</v>
      </c>
      <c r="S13">
        <f>TEMPLATE!AA45</f>
        <v>0</v>
      </c>
      <c r="T13">
        <f>TEMPLATE!AB45</f>
        <v>0</v>
      </c>
      <c r="U13">
        <f>TEMPLATE!AC45</f>
        <v>0</v>
      </c>
    </row>
    <row r="14" spans="2:21" x14ac:dyDescent="0.2">
      <c r="B14">
        <f>TEMPLATE!J46</f>
        <v>0</v>
      </c>
      <c r="C14">
        <f>TEMPLATE!K46</f>
        <v>0</v>
      </c>
      <c r="D14">
        <f>TEMPLATE!L46</f>
        <v>0</v>
      </c>
      <c r="E14">
        <f>TEMPLATE!M46</f>
        <v>0</v>
      </c>
      <c r="F14">
        <f>TEMPLATE!N46</f>
        <v>0</v>
      </c>
      <c r="G14">
        <f>TEMPLATE!O46</f>
        <v>0</v>
      </c>
      <c r="H14">
        <f>TEMPLATE!P46</f>
        <v>0</v>
      </c>
      <c r="I14">
        <f>TEMPLATE!Q46</f>
        <v>0</v>
      </c>
      <c r="J14">
        <f>TEMPLATE!R46</f>
        <v>0</v>
      </c>
      <c r="K14">
        <f>TEMPLATE!S46</f>
        <v>0</v>
      </c>
      <c r="L14">
        <f>TEMPLATE!T46</f>
        <v>0</v>
      </c>
      <c r="M14">
        <f>TEMPLATE!U46</f>
        <v>0</v>
      </c>
      <c r="N14">
        <f>TEMPLATE!V46</f>
        <v>0</v>
      </c>
      <c r="O14">
        <f>TEMPLATE!W46</f>
        <v>0</v>
      </c>
      <c r="P14">
        <f>TEMPLATE!X46</f>
        <v>0</v>
      </c>
      <c r="Q14">
        <f>TEMPLATE!Y46</f>
        <v>0</v>
      </c>
      <c r="R14">
        <f>TEMPLATE!Z46</f>
        <v>0</v>
      </c>
      <c r="S14">
        <f>TEMPLATE!AA46</f>
        <v>0</v>
      </c>
      <c r="T14">
        <f>TEMPLATE!AB46</f>
        <v>0</v>
      </c>
      <c r="U14">
        <f>TEMPLATE!AC46</f>
        <v>0</v>
      </c>
    </row>
    <row r="15" spans="2:21" x14ac:dyDescent="0.2">
      <c r="B15">
        <f>TEMPLATE!J47</f>
        <v>0</v>
      </c>
      <c r="C15">
        <f>TEMPLATE!K47</f>
        <v>0</v>
      </c>
      <c r="D15">
        <f>TEMPLATE!L47</f>
        <v>0</v>
      </c>
      <c r="E15">
        <f>TEMPLATE!M47</f>
        <v>0</v>
      </c>
      <c r="F15">
        <f>TEMPLATE!N47</f>
        <v>0</v>
      </c>
      <c r="G15">
        <f>TEMPLATE!O47</f>
        <v>0</v>
      </c>
      <c r="H15">
        <f>TEMPLATE!P47</f>
        <v>0</v>
      </c>
      <c r="I15">
        <f>TEMPLATE!Q47</f>
        <v>0</v>
      </c>
      <c r="J15">
        <f>TEMPLATE!R47</f>
        <v>0</v>
      </c>
      <c r="K15">
        <f>TEMPLATE!S47</f>
        <v>0</v>
      </c>
      <c r="L15">
        <f>TEMPLATE!T47</f>
        <v>0</v>
      </c>
      <c r="M15">
        <f>TEMPLATE!U47</f>
        <v>0</v>
      </c>
      <c r="N15">
        <f>TEMPLATE!V47</f>
        <v>0</v>
      </c>
      <c r="O15">
        <f>TEMPLATE!W47</f>
        <v>0</v>
      </c>
      <c r="P15">
        <f>TEMPLATE!X47</f>
        <v>0</v>
      </c>
      <c r="Q15">
        <f>TEMPLATE!Y47</f>
        <v>0</v>
      </c>
      <c r="R15">
        <f>TEMPLATE!Z47</f>
        <v>0</v>
      </c>
      <c r="S15">
        <f>TEMPLATE!AA47</f>
        <v>0</v>
      </c>
      <c r="T15">
        <f>TEMPLATE!AB47</f>
        <v>0</v>
      </c>
      <c r="U15">
        <f>TEMPLATE!AC47</f>
        <v>0</v>
      </c>
    </row>
    <row r="16" spans="2:21" x14ac:dyDescent="0.2">
      <c r="B16">
        <f>TEMPLATE!J48</f>
        <v>0</v>
      </c>
      <c r="C16">
        <f>TEMPLATE!K48</f>
        <v>0</v>
      </c>
      <c r="D16">
        <f>TEMPLATE!L48</f>
        <v>0</v>
      </c>
      <c r="E16">
        <f>TEMPLATE!M48</f>
        <v>0</v>
      </c>
      <c r="F16">
        <f>TEMPLATE!N48</f>
        <v>0</v>
      </c>
      <c r="G16">
        <f>TEMPLATE!O48</f>
        <v>0</v>
      </c>
      <c r="H16">
        <f>TEMPLATE!P48</f>
        <v>0</v>
      </c>
      <c r="I16">
        <f>TEMPLATE!Q48</f>
        <v>0</v>
      </c>
      <c r="J16">
        <f>TEMPLATE!R48</f>
        <v>0</v>
      </c>
      <c r="K16">
        <f>TEMPLATE!S48</f>
        <v>0</v>
      </c>
      <c r="L16">
        <f>TEMPLATE!T48</f>
        <v>0</v>
      </c>
      <c r="M16">
        <f>TEMPLATE!U48</f>
        <v>0</v>
      </c>
      <c r="N16">
        <f>TEMPLATE!V48</f>
        <v>0</v>
      </c>
      <c r="O16">
        <f>TEMPLATE!W48</f>
        <v>0</v>
      </c>
      <c r="P16">
        <f>TEMPLATE!X48</f>
        <v>0</v>
      </c>
      <c r="Q16">
        <f>TEMPLATE!Y48</f>
        <v>0</v>
      </c>
      <c r="R16">
        <f>TEMPLATE!Z48</f>
        <v>0</v>
      </c>
      <c r="S16">
        <f>TEMPLATE!AA48</f>
        <v>0</v>
      </c>
      <c r="T16">
        <f>TEMPLATE!AB48</f>
        <v>0</v>
      </c>
      <c r="U16">
        <f>TEMPLATE!AC48</f>
        <v>0</v>
      </c>
    </row>
    <row r="17" spans="2:21" x14ac:dyDescent="0.2">
      <c r="B17">
        <f>TEMPLATE!J49</f>
        <v>0</v>
      </c>
      <c r="C17">
        <f>TEMPLATE!K49</f>
        <v>0</v>
      </c>
      <c r="D17">
        <f>TEMPLATE!L49</f>
        <v>0</v>
      </c>
      <c r="E17">
        <f>TEMPLATE!M49</f>
        <v>0</v>
      </c>
      <c r="F17">
        <f>TEMPLATE!N49</f>
        <v>0</v>
      </c>
      <c r="G17">
        <f>TEMPLATE!O49</f>
        <v>0</v>
      </c>
      <c r="H17">
        <f>TEMPLATE!P49</f>
        <v>0</v>
      </c>
      <c r="I17">
        <f>TEMPLATE!Q49</f>
        <v>0</v>
      </c>
      <c r="J17">
        <f>TEMPLATE!R49</f>
        <v>0</v>
      </c>
      <c r="K17">
        <f>TEMPLATE!S49</f>
        <v>0</v>
      </c>
      <c r="L17">
        <f>TEMPLATE!T49</f>
        <v>0</v>
      </c>
      <c r="M17">
        <f>TEMPLATE!U49</f>
        <v>0</v>
      </c>
      <c r="N17">
        <f>TEMPLATE!V49</f>
        <v>0</v>
      </c>
      <c r="O17">
        <f>TEMPLATE!W49</f>
        <v>0</v>
      </c>
      <c r="P17">
        <f>TEMPLATE!X49</f>
        <v>0</v>
      </c>
      <c r="Q17">
        <f>TEMPLATE!Y49</f>
        <v>0</v>
      </c>
      <c r="R17">
        <f>TEMPLATE!Z49</f>
        <v>0</v>
      </c>
      <c r="S17">
        <f>TEMPLATE!AA49</f>
        <v>0</v>
      </c>
      <c r="T17">
        <f>TEMPLATE!AB49</f>
        <v>0</v>
      </c>
      <c r="U17">
        <f>TEMPLATE!AC49</f>
        <v>0</v>
      </c>
    </row>
    <row r="18" spans="2:21" x14ac:dyDescent="0.2">
      <c r="B18">
        <f>TEMPLATE!J50</f>
        <v>0</v>
      </c>
      <c r="C18">
        <f>TEMPLATE!K50</f>
        <v>0</v>
      </c>
      <c r="D18">
        <f>TEMPLATE!L50</f>
        <v>0</v>
      </c>
      <c r="E18">
        <f>TEMPLATE!M50</f>
        <v>0</v>
      </c>
      <c r="F18">
        <f>TEMPLATE!N50</f>
        <v>0</v>
      </c>
      <c r="G18">
        <f>TEMPLATE!O50</f>
        <v>0</v>
      </c>
      <c r="H18">
        <f>TEMPLATE!P50</f>
        <v>0</v>
      </c>
      <c r="I18">
        <f>TEMPLATE!Q50</f>
        <v>0</v>
      </c>
      <c r="J18">
        <f>TEMPLATE!R50</f>
        <v>0</v>
      </c>
      <c r="K18">
        <f>TEMPLATE!S50</f>
        <v>0</v>
      </c>
      <c r="L18">
        <f>TEMPLATE!T50</f>
        <v>0</v>
      </c>
      <c r="M18">
        <f>TEMPLATE!U50</f>
        <v>0</v>
      </c>
      <c r="N18">
        <f>TEMPLATE!V50</f>
        <v>0</v>
      </c>
      <c r="O18">
        <f>TEMPLATE!W50</f>
        <v>0</v>
      </c>
      <c r="P18">
        <f>TEMPLATE!X50</f>
        <v>0</v>
      </c>
      <c r="Q18">
        <f>TEMPLATE!Y50</f>
        <v>0</v>
      </c>
      <c r="R18">
        <f>TEMPLATE!Z50</f>
        <v>0</v>
      </c>
      <c r="S18">
        <f>TEMPLATE!AA50</f>
        <v>0</v>
      </c>
      <c r="T18">
        <f>TEMPLATE!AB50</f>
        <v>0</v>
      </c>
      <c r="U18">
        <f>TEMPLATE!AC50</f>
        <v>0</v>
      </c>
    </row>
    <row r="19" spans="2:21" x14ac:dyDescent="0.2">
      <c r="B19">
        <f>TEMPLATE!J51</f>
        <v>0</v>
      </c>
      <c r="C19">
        <f>TEMPLATE!K51</f>
        <v>0</v>
      </c>
      <c r="D19">
        <f>TEMPLATE!L51</f>
        <v>0</v>
      </c>
      <c r="E19">
        <f>TEMPLATE!M51</f>
        <v>0</v>
      </c>
      <c r="F19">
        <f>TEMPLATE!N51</f>
        <v>0</v>
      </c>
      <c r="G19">
        <f>TEMPLATE!O51</f>
        <v>0</v>
      </c>
      <c r="H19">
        <f>TEMPLATE!P51</f>
        <v>0</v>
      </c>
      <c r="I19">
        <f>TEMPLATE!Q51</f>
        <v>0</v>
      </c>
      <c r="J19">
        <f>TEMPLATE!R51</f>
        <v>0</v>
      </c>
      <c r="K19">
        <f>TEMPLATE!S51</f>
        <v>0</v>
      </c>
      <c r="L19">
        <f>TEMPLATE!T51</f>
        <v>0</v>
      </c>
      <c r="M19">
        <f>TEMPLATE!U51</f>
        <v>0</v>
      </c>
      <c r="N19">
        <f>TEMPLATE!V51</f>
        <v>0</v>
      </c>
      <c r="O19">
        <f>TEMPLATE!W51</f>
        <v>0</v>
      </c>
      <c r="P19">
        <f>TEMPLATE!X51</f>
        <v>0</v>
      </c>
      <c r="Q19">
        <f>TEMPLATE!Y51</f>
        <v>0</v>
      </c>
      <c r="R19">
        <f>TEMPLATE!Z51</f>
        <v>0</v>
      </c>
      <c r="S19">
        <f>TEMPLATE!AA51</f>
        <v>0</v>
      </c>
      <c r="T19">
        <f>TEMPLATE!AB51</f>
        <v>0</v>
      </c>
      <c r="U19">
        <f>TEMPLATE!AC51</f>
        <v>0</v>
      </c>
    </row>
    <row r="20" spans="2:21" x14ac:dyDescent="0.2">
      <c r="B20">
        <f>TEMPLATE!J52</f>
        <v>0</v>
      </c>
      <c r="C20">
        <f>TEMPLATE!K52</f>
        <v>0</v>
      </c>
      <c r="D20">
        <f>TEMPLATE!L52</f>
        <v>0</v>
      </c>
      <c r="E20">
        <f>TEMPLATE!M52</f>
        <v>0</v>
      </c>
      <c r="F20">
        <f>TEMPLATE!N52</f>
        <v>0</v>
      </c>
      <c r="G20">
        <f>TEMPLATE!O52</f>
        <v>0</v>
      </c>
      <c r="H20">
        <f>TEMPLATE!P52</f>
        <v>0</v>
      </c>
      <c r="I20">
        <f>TEMPLATE!Q52</f>
        <v>0</v>
      </c>
      <c r="J20">
        <f>TEMPLATE!R52</f>
        <v>0</v>
      </c>
      <c r="K20">
        <f>TEMPLATE!S52</f>
        <v>0</v>
      </c>
      <c r="L20">
        <f>TEMPLATE!T52</f>
        <v>0</v>
      </c>
      <c r="M20">
        <f>TEMPLATE!U52</f>
        <v>0</v>
      </c>
      <c r="N20">
        <f>TEMPLATE!V52</f>
        <v>0</v>
      </c>
      <c r="O20">
        <f>TEMPLATE!W52</f>
        <v>0</v>
      </c>
      <c r="P20">
        <f>TEMPLATE!X52</f>
        <v>0</v>
      </c>
      <c r="Q20">
        <f>TEMPLATE!Y52</f>
        <v>0</v>
      </c>
      <c r="R20">
        <f>TEMPLATE!Z52</f>
        <v>0</v>
      </c>
      <c r="S20">
        <f>TEMPLATE!AA52</f>
        <v>0</v>
      </c>
      <c r="T20">
        <f>TEMPLATE!AB52</f>
        <v>0</v>
      </c>
      <c r="U20">
        <f>TEMPLATE!AC52</f>
        <v>0</v>
      </c>
    </row>
    <row r="21" spans="2:21" x14ac:dyDescent="0.2">
      <c r="B21">
        <f>TEMPLATE!J53</f>
        <v>0</v>
      </c>
      <c r="C21">
        <f>TEMPLATE!K53</f>
        <v>0</v>
      </c>
      <c r="D21">
        <f>TEMPLATE!L53</f>
        <v>0</v>
      </c>
      <c r="E21">
        <f>TEMPLATE!M53</f>
        <v>0</v>
      </c>
      <c r="F21">
        <f>TEMPLATE!N53</f>
        <v>0</v>
      </c>
      <c r="G21">
        <f>TEMPLATE!O53</f>
        <v>0</v>
      </c>
      <c r="H21">
        <f>TEMPLATE!P53</f>
        <v>0</v>
      </c>
      <c r="I21">
        <f>TEMPLATE!Q53</f>
        <v>0</v>
      </c>
      <c r="J21">
        <f>TEMPLATE!R53</f>
        <v>0</v>
      </c>
      <c r="K21">
        <f>TEMPLATE!S53</f>
        <v>0</v>
      </c>
      <c r="L21">
        <f>TEMPLATE!T53</f>
        <v>0</v>
      </c>
      <c r="M21">
        <f>TEMPLATE!U53</f>
        <v>0</v>
      </c>
      <c r="N21">
        <f>TEMPLATE!V53</f>
        <v>0</v>
      </c>
      <c r="O21">
        <f>TEMPLATE!W53</f>
        <v>0</v>
      </c>
      <c r="P21">
        <f>TEMPLATE!X53</f>
        <v>0</v>
      </c>
      <c r="Q21">
        <f>TEMPLATE!Y53</f>
        <v>0</v>
      </c>
      <c r="R21">
        <f>TEMPLATE!Z53</f>
        <v>0</v>
      </c>
      <c r="S21">
        <f>TEMPLATE!AA53</f>
        <v>0</v>
      </c>
      <c r="T21">
        <f>TEMPLATE!AB53</f>
        <v>0</v>
      </c>
      <c r="U21">
        <f>TEMPLATE!AC53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</vt:lpstr>
      <vt:lpstr>TEAM 1</vt:lpstr>
      <vt:lpstr>TEAM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Rhys Tribolet</dc:creator>
  <cp:lastModifiedBy>Rhys Tribolet</cp:lastModifiedBy>
  <dcterms:created xsi:type="dcterms:W3CDTF">2025-12-08T10:45:18Z</dcterms:created>
  <dcterms:modified xsi:type="dcterms:W3CDTF">2025-12-13T00:09:52Z</dcterms:modified>
</cp:coreProperties>
</file>